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showInkAnnotation="0" updateLinks="always" codeName="ThisWorkbook" defaultThemeVersion="124226"/>
  <mc:AlternateContent xmlns:mc="http://schemas.openxmlformats.org/markup-compatibility/2006">
    <mc:Choice Requires="x15">
      <x15ac:absPath xmlns:x15ac="http://schemas.microsoft.com/office/spreadsheetml/2010/11/ac" url="/Users/kevin/OneDrive - University of New Mexico/Downloads/"/>
    </mc:Choice>
  </mc:AlternateContent>
  <xr:revisionPtr revIDLastSave="0" documentId="13_ncr:1_{592A446A-1D50-F04E-AA20-87CA3823BF33}" xr6:coauthVersionLast="43" xr6:coauthVersionMax="43" xr10:uidLastSave="{00000000-0000-0000-0000-000000000000}"/>
  <bookViews>
    <workbookView xWindow="2500" yWindow="460" windowWidth="25240" windowHeight="21140" xr2:uid="{00000000-000D-0000-FFFF-FFFF00000000}"/>
  </bookViews>
  <sheets>
    <sheet name="BiWeekly" sheetId="1" r:id="rId1"/>
    <sheet name="Sheet2" sheetId="2" state="hidden" r:id="rId2"/>
  </sheets>
  <definedNames>
    <definedName name="_12_6_2008">Sheet2!$B$3:$B$28</definedName>
    <definedName name="_30">Sheet2!$D$2:$D$25</definedName>
    <definedName name="_xlnm._FilterDatabase" localSheetId="0" hidden="1">BiWeekly!$O$6:$O$7</definedName>
    <definedName name="Time">Sheet2!$D$2:$D$49</definedName>
    <definedName name="Times">Sheet2!$C$2:$C$26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1" l="1"/>
  <c r="P24" i="1"/>
  <c r="Q24" i="1"/>
  <c r="R24" i="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l="1"/>
  <c r="B108" i="2" s="1"/>
  <c r="B109" i="2" s="1"/>
  <c r="B110" i="2" s="1"/>
  <c r="B111" i="2" s="1"/>
  <c r="B112" i="2" s="1"/>
  <c r="B113" i="2" s="1"/>
  <c r="B114" i="2" s="1"/>
  <c r="B115" i="2" s="1"/>
  <c r="B116" i="2" s="1"/>
  <c r="B117" i="2" s="1"/>
  <c r="B118" i="2" s="1"/>
  <c r="B119" i="2" s="1"/>
  <c r="B120" i="2" s="1"/>
  <c r="B121" i="2" s="1"/>
  <c r="B122" i="2" s="1"/>
  <c r="B123" i="2" s="1"/>
  <c r="B124" i="2" s="1"/>
  <c r="B125" i="2" s="1"/>
  <c r="B126" i="2" s="1"/>
  <c r="S8" i="1"/>
  <c r="S10" i="1"/>
  <c r="S12" i="1"/>
  <c r="J10" i="1"/>
  <c r="J38" i="1"/>
  <c r="J36" i="1"/>
  <c r="J34" i="1"/>
  <c r="J32" i="1"/>
  <c r="J30" i="1"/>
  <c r="J28" i="1"/>
  <c r="J26" i="1"/>
  <c r="J20" i="1"/>
  <c r="J18" i="1"/>
  <c r="J16" i="1"/>
  <c r="J14" i="1"/>
  <c r="J12" i="1"/>
  <c r="J8" i="1"/>
  <c r="T40" i="1"/>
  <c r="R40" i="1"/>
  <c r="Q40" i="1"/>
  <c r="P40" i="1"/>
  <c r="O40" i="1"/>
  <c r="N40" i="1"/>
  <c r="M40" i="1"/>
  <c r="L40" i="1"/>
  <c r="K40" i="1"/>
  <c r="T22" i="1"/>
  <c r="T44" i="1" s="1"/>
  <c r="R22" i="1"/>
  <c r="Q22" i="1"/>
  <c r="Q44" i="1" s="1"/>
  <c r="P22" i="1"/>
  <c r="P44" i="1" s="1"/>
  <c r="O22" i="1"/>
  <c r="N22" i="1"/>
  <c r="N44" i="1" s="1"/>
  <c r="M22" i="1"/>
  <c r="L22" i="1"/>
  <c r="S38" i="1"/>
  <c r="S36" i="1"/>
  <c r="S34" i="1"/>
  <c r="S32" i="1"/>
  <c r="S30" i="1"/>
  <c r="S28" i="1"/>
  <c r="S26" i="1"/>
  <c r="S20" i="1"/>
  <c r="S18" i="1"/>
  <c r="S16" i="1"/>
  <c r="S14" i="1"/>
  <c r="Q4" i="1"/>
  <c r="B12" i="1"/>
  <c r="B10" i="1"/>
  <c r="P42" i="1"/>
  <c r="B8" i="1"/>
  <c r="B14" i="1"/>
  <c r="B16" i="1"/>
  <c r="B18" i="1"/>
  <c r="B20" i="1"/>
  <c r="K22" i="1"/>
  <c r="B26" i="1"/>
  <c r="B28" i="1"/>
  <c r="B30" i="1"/>
  <c r="B32" i="1"/>
  <c r="B34" i="1"/>
  <c r="B36" i="1"/>
  <c r="B38" i="1"/>
  <c r="O42" i="1"/>
  <c r="Q42" i="1"/>
  <c r="R42" i="1"/>
  <c r="R44" i="1" l="1"/>
  <c r="O44" i="1"/>
  <c r="S40" i="1"/>
  <c r="K44" i="1"/>
  <c r="L44" i="1"/>
  <c r="J40" i="1"/>
  <c r="J22" i="1"/>
  <c r="M44" i="1"/>
  <c r="S22" i="1"/>
  <c r="S44" i="1" l="1"/>
  <c r="J44" i="1"/>
</calcChain>
</file>

<file path=xl/sharedStrings.xml><?xml version="1.0" encoding="utf-8"?>
<sst xmlns="http://schemas.openxmlformats.org/spreadsheetml/2006/main" count="121" uniqueCount="79">
  <si>
    <t>Time Entry</t>
  </si>
  <si>
    <t>Date</t>
  </si>
  <si>
    <t>IN</t>
  </si>
  <si>
    <t>OUT</t>
  </si>
  <si>
    <t>Shift</t>
  </si>
  <si>
    <t>In/Out Calc</t>
  </si>
  <si>
    <t>Regular</t>
  </si>
  <si>
    <t>Overtime</t>
  </si>
  <si>
    <t>Annual Leave</t>
  </si>
  <si>
    <t>Sick Leave</t>
  </si>
  <si>
    <t>Total Hours</t>
  </si>
  <si>
    <t>*Labor Override</t>
  </si>
  <si>
    <t>Hours</t>
  </si>
  <si>
    <t>Index</t>
  </si>
  <si>
    <t>SAT</t>
  </si>
  <si>
    <t>SUN</t>
  </si>
  <si>
    <t>MON</t>
  </si>
  <si>
    <t>TUES</t>
  </si>
  <si>
    <t>WED</t>
  </si>
  <si>
    <t>THUR</t>
  </si>
  <si>
    <t>FRI</t>
  </si>
  <si>
    <t>&gt; 40 Hrs per Wk @1.0 rate</t>
  </si>
  <si>
    <t>Comp1 Time Earn @1.5</t>
  </si>
  <si>
    <t>Comp1 Time Earn @1.0</t>
  </si>
  <si>
    <t>Comp1 Time Taken @1.0</t>
  </si>
  <si>
    <t>Comp1 Time Pay Out @1.0</t>
  </si>
  <si>
    <t>Comp2 Time Earn @1.5</t>
  </si>
  <si>
    <t>Comp2 Time Earn @1.0</t>
  </si>
  <si>
    <t>Comp2 Time Taken @1.0</t>
  </si>
  <si>
    <t>Pager Stand-by $2.00</t>
  </si>
  <si>
    <t>Pager Stand-by $2.50</t>
  </si>
  <si>
    <t>Pager Stand-by $3.00</t>
  </si>
  <si>
    <t>Pager Stand-by $3.50</t>
  </si>
  <si>
    <t>Paid Leave</t>
  </si>
  <si>
    <t>Leave Without Pay</t>
  </si>
  <si>
    <t>Lobo@10</t>
  </si>
  <si>
    <t>Lobo@15</t>
  </si>
  <si>
    <t>Lobo@17</t>
  </si>
  <si>
    <t>Lobo@19</t>
  </si>
  <si>
    <t>OMIJT @65</t>
  </si>
  <si>
    <t>OMI Autopsy @85</t>
  </si>
  <si>
    <t>OMI Field External @100</t>
  </si>
  <si>
    <t>Pager Stand-by $1.25</t>
  </si>
  <si>
    <t>Clinical Teaching Asso @5</t>
  </si>
  <si>
    <t>MO-Peer Review @ 150</t>
  </si>
  <si>
    <t>Pay period dates</t>
  </si>
  <si>
    <t>Employee Signature/Date</t>
  </si>
  <si>
    <t>Supervisor Signature/Date</t>
  </si>
  <si>
    <t>Comments:</t>
  </si>
  <si>
    <t>I agree with the hours worked and time taken as shown on this Timesheet.</t>
  </si>
  <si>
    <t>Grand Totals</t>
  </si>
  <si>
    <t>UNMID (not SS#):</t>
  </si>
  <si>
    <t>Employee Name:</t>
  </si>
  <si>
    <t>FTE:</t>
  </si>
  <si>
    <t>Pay Period:</t>
  </si>
  <si>
    <t>Select boxes and then the arrows for additional earn codes.</t>
  </si>
  <si>
    <t>TimeKeep Org:</t>
  </si>
  <si>
    <t>Times</t>
  </si>
  <si>
    <t>Time</t>
  </si>
  <si>
    <t>First Week Totals:</t>
  </si>
  <si>
    <t>Second Week Totals:</t>
  </si>
  <si>
    <t xml:space="preserve"> </t>
  </si>
  <si>
    <t>All boxes this color require time in decimal form.</t>
  </si>
  <si>
    <t>Red indicates an invalid value.</t>
  </si>
  <si>
    <t>Catastrophic Leave</t>
  </si>
  <si>
    <t>Med Oncall Temp Earnings</t>
  </si>
  <si>
    <t>Med Interpreters</t>
  </si>
  <si>
    <t>Comp2 Time Pay Out @1.0</t>
  </si>
  <si>
    <t>Pager Stand-by $4.00</t>
  </si>
  <si>
    <t>Pager Stand-by Reg</t>
  </si>
  <si>
    <t>Med Oncall holiday @150</t>
  </si>
  <si>
    <t>Pager Stand By @15</t>
  </si>
  <si>
    <t>Med Oncall Drive @30</t>
  </si>
  <si>
    <t>All boxes this color require dates in the form: H:MM AM/PM</t>
  </si>
  <si>
    <t>"The accuracy of time reporting is the responsibility of each employee and their supervisor.  Failure to report time accurately and in compliance with the Fair Labor Standards Act and University Policy may result in penalties to the University and/or disciplinary action to the employee(s).  To assist you in understanding these requirements, informational courses are available in Learning Central, under "Required University Training" (Leaders and Timekeepers), and "Workplace Effectiveness Skills" (Staff).</t>
  </si>
  <si>
    <r>
      <rPr>
        <sz val="10"/>
        <color indexed="8"/>
        <rFont val="Arial Black"/>
        <family val="2"/>
      </rPr>
      <t xml:space="preserve">To: </t>
    </r>
  </si>
  <si>
    <t>Pager Stand-by $1.50</t>
  </si>
  <si>
    <t>Paid Parental Leave</t>
  </si>
  <si>
    <t>Last Updated: 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</si>
</sst>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F800]dddd\,\ mmmm\ dd\,\ yyyy"/>
    <numFmt numFmtId="166" formatCode="[h]:mm"/>
    <numFmt numFmtId="167" formatCode="0.0"/>
  </numFmts>
  <fonts count="15" x14ac:knownFonts="1">
    <font>
      <sz val="11"/>
      <color theme="1"/>
      <name val="Calibri"/>
      <family val="2"/>
      <scheme val="minor"/>
    </font>
    <font>
      <sz val="12"/>
      <name val="Times New Roman"/>
      <family val="1"/>
    </font>
    <font>
      <b/>
      <sz val="8"/>
      <color indexed="8"/>
      <name val="Times New Roman"/>
      <family val="1"/>
    </font>
    <font>
      <sz val="9"/>
      <color indexed="8"/>
      <name val="Times New Roman"/>
      <family val="1"/>
    </font>
    <font>
      <b/>
      <sz val="11"/>
      <color rgb="FF3F3F3F"/>
      <name val="Calibri"/>
      <family val="2"/>
      <scheme val="minor"/>
    </font>
    <font>
      <sz val="11"/>
      <color theme="1"/>
      <name val="Times New Roman"/>
      <family val="1"/>
    </font>
    <font>
      <b/>
      <sz val="11"/>
      <color rgb="FF3F3F3F"/>
      <name val="Times New Roman"/>
      <family val="1"/>
    </font>
    <font>
      <sz val="7"/>
      <color rgb="FF3F3F3F"/>
      <name val="Times New Roman"/>
      <family val="1"/>
    </font>
    <font>
      <b/>
      <sz val="10"/>
      <color rgb="FF3F3F3F"/>
      <name val="Arial Black"/>
      <family val="2"/>
    </font>
    <font>
      <sz val="10"/>
      <color theme="1"/>
      <name val="Arial Black"/>
      <family val="2"/>
    </font>
    <font>
      <sz val="10"/>
      <color rgb="FF3F3F3F"/>
      <name val="Arial Black"/>
      <family val="2"/>
    </font>
    <font>
      <sz val="10"/>
      <color indexed="8"/>
      <name val="Arial Black"/>
      <family val="2"/>
    </font>
    <font>
      <sz val="10"/>
      <color rgb="FF3F3F3F"/>
      <name val="Arial"/>
      <family val="2"/>
    </font>
    <font>
      <sz val="10"/>
      <color theme="1"/>
      <name val="Arial"/>
      <family val="2"/>
    </font>
    <font>
      <b/>
      <sz val="10"/>
      <color rgb="FF3F3F3F"/>
      <name val="Arial"/>
      <family val="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0E0E0"/>
        <bgColor indexed="64"/>
      </patternFill>
    </fill>
    <fill>
      <patternFill patternType="solid">
        <fgColor rgb="FFFFFFB9"/>
        <bgColor indexed="64"/>
      </patternFill>
    </fill>
    <fill>
      <patternFill patternType="solid">
        <fgColor rgb="FFDDFFEC"/>
        <bgColor indexed="64"/>
      </patternFill>
    </fill>
    <fill>
      <patternFill patternType="solid">
        <fgColor rgb="FFFF7979"/>
        <bgColor indexed="64"/>
      </patternFill>
    </fill>
    <fill>
      <patternFill patternType="solid">
        <fgColor theme="0" tint="-0.14996795556505021"/>
        <bgColor indexed="64"/>
      </patternFill>
    </fill>
    <fill>
      <patternFill patternType="solid">
        <fgColor rgb="FFFFFFCD"/>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right style="thin">
        <color indexed="64"/>
      </right>
      <top/>
      <bottom style="thin">
        <color rgb="FF3F3F3F"/>
      </bottom>
      <diagonal/>
    </border>
    <border>
      <left style="thin">
        <color rgb="FF3F3F3F"/>
      </left>
      <right style="thin">
        <color rgb="FF3F3F3F"/>
      </right>
      <top style="thin">
        <color rgb="FF3F3F3F"/>
      </top>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indexed="64"/>
      </left>
      <right style="thin">
        <color rgb="FF3F3F3F"/>
      </right>
      <top style="thin">
        <color rgb="FF3F3F3F"/>
      </top>
      <bottom/>
      <diagonal/>
    </border>
    <border>
      <left style="thin">
        <color indexed="64"/>
      </left>
      <right style="thin">
        <color rgb="FF3F3F3F"/>
      </right>
      <top/>
      <bottom style="thin">
        <color rgb="FF3F3F3F"/>
      </bottom>
      <diagonal/>
    </border>
    <border>
      <left style="thin">
        <color rgb="FF3F3F3F"/>
      </left>
      <right/>
      <top/>
      <bottom style="thin">
        <color rgb="FF3F3F3F"/>
      </bottom>
      <diagonal/>
    </border>
    <border>
      <left/>
      <right style="thin">
        <color rgb="FF3F3F3F"/>
      </right>
      <top/>
      <bottom style="thin">
        <color rgb="FF3F3F3F"/>
      </bottom>
      <diagonal/>
    </border>
    <border>
      <left style="thin">
        <color rgb="FF3F3F3F"/>
      </left>
      <right/>
      <top/>
      <bottom/>
      <diagonal/>
    </border>
    <border>
      <left/>
      <right style="thin">
        <color rgb="FF3F3F3F"/>
      </right>
      <top/>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thin">
        <color rgb="FF3F3F3F"/>
      </left>
      <right style="thin">
        <color rgb="FF3F3F3F"/>
      </right>
      <top style="thin">
        <color indexed="64"/>
      </top>
      <bottom/>
      <diagonal/>
    </border>
    <border>
      <left style="thin">
        <color rgb="FF3F3F3F"/>
      </left>
      <right/>
      <top style="thin">
        <color indexed="64"/>
      </top>
      <bottom style="thin">
        <color rgb="FF3F3F3F"/>
      </bottom>
      <diagonal/>
    </border>
    <border>
      <left/>
      <right/>
      <top style="thin">
        <color indexed="64"/>
      </top>
      <bottom style="thin">
        <color rgb="FF3F3F3F"/>
      </bottom>
      <diagonal/>
    </border>
    <border>
      <left/>
      <right style="thin">
        <color rgb="FF3F3F3F"/>
      </right>
      <top style="thin">
        <color indexed="64"/>
      </top>
      <bottom style="thin">
        <color rgb="FF3F3F3F"/>
      </bottom>
      <diagonal/>
    </border>
    <border>
      <left style="thin">
        <color rgb="FF3F3F3F"/>
      </left>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indexed="64"/>
      </top>
      <bottom style="thin">
        <color rgb="FF3F3F3F"/>
      </bottom>
      <diagonal/>
    </border>
  </borders>
  <cellStyleXfs count="4">
    <xf numFmtId="0" fontId="0" fillId="0" borderId="0"/>
    <xf numFmtId="0" fontId="1" fillId="0" borderId="0"/>
    <xf numFmtId="0" fontId="1" fillId="0" borderId="0"/>
    <xf numFmtId="0" fontId="4" fillId="2" borderId="13" applyNumberFormat="0" applyAlignment="0" applyProtection="0"/>
  </cellStyleXfs>
  <cellXfs count="133">
    <xf numFmtId="0" fontId="0" fillId="0" borderId="0" xfId="0"/>
    <xf numFmtId="18" fontId="0" fillId="0" borderId="0" xfId="0" applyNumberFormat="1" applyBorder="1"/>
    <xf numFmtId="0" fontId="5" fillId="0" borderId="1" xfId="0" applyFont="1" applyBorder="1"/>
    <xf numFmtId="0" fontId="5" fillId="0" borderId="0" xfId="0" applyFont="1"/>
    <xf numFmtId="14" fontId="5" fillId="0" borderId="1" xfId="0" applyNumberFormat="1" applyFont="1" applyBorder="1"/>
    <xf numFmtId="18" fontId="5" fillId="0" borderId="1" xfId="0" applyNumberFormat="1" applyFont="1" applyBorder="1"/>
    <xf numFmtId="0" fontId="6" fillId="3" borderId="0" xfId="3" applyFont="1" applyFill="1" applyBorder="1"/>
    <xf numFmtId="49" fontId="2" fillId="3" borderId="0" xfId="2" applyNumberFormat="1" applyFont="1" applyFill="1" applyBorder="1" applyAlignment="1">
      <alignment wrapText="1"/>
    </xf>
    <xf numFmtId="0" fontId="5" fillId="0" borderId="1" xfId="0" applyNumberFormat="1" applyFont="1" applyBorder="1"/>
    <xf numFmtId="0" fontId="7" fillId="2" borderId="1" xfId="3" applyFont="1" applyBorder="1"/>
    <xf numFmtId="49" fontId="3" fillId="0" borderId="1" xfId="1" applyNumberFormat="1" applyFont="1" applyFill="1" applyBorder="1" applyAlignment="1">
      <alignment wrapText="1"/>
    </xf>
    <xf numFmtId="167" fontId="5" fillId="0" borderId="1" xfId="0" applyNumberFormat="1" applyFont="1" applyBorder="1"/>
    <xf numFmtId="14" fontId="5" fillId="0" borderId="0" xfId="0" applyNumberFormat="1" applyFont="1" applyBorder="1"/>
    <xf numFmtId="0" fontId="8" fillId="0" borderId="0" xfId="3" applyNumberFormat="1" applyFont="1" applyFill="1" applyBorder="1" applyAlignment="1" applyProtection="1">
      <alignment vertical="center" wrapText="1" readingOrder="1"/>
      <protection locked="0"/>
    </xf>
    <xf numFmtId="164" fontId="8" fillId="0" borderId="5" xfId="3" applyNumberFormat="1" applyFont="1" applyFill="1" applyBorder="1" applyAlignment="1" applyProtection="1">
      <alignment vertical="center" wrapText="1" readingOrder="1"/>
    </xf>
    <xf numFmtId="0" fontId="9" fillId="0" borderId="0" xfId="0" applyFont="1" applyProtection="1"/>
    <xf numFmtId="0" fontId="9" fillId="0" borderId="0" xfId="0" applyFont="1"/>
    <xf numFmtId="0" fontId="9" fillId="4" borderId="1" xfId="0" applyFont="1" applyFill="1" applyBorder="1" applyAlignment="1" applyProtection="1">
      <alignment horizontal="right"/>
    </xf>
    <xf numFmtId="0" fontId="9" fillId="0" borderId="2" xfId="0" applyFont="1" applyFill="1" applyBorder="1" applyAlignment="1" applyProtection="1">
      <alignment horizontal="left" vertical="center"/>
      <protection locked="0"/>
    </xf>
    <xf numFmtId="14" fontId="9" fillId="0" borderId="2" xfId="0" applyNumberFormat="1" applyFont="1" applyFill="1" applyBorder="1" applyAlignment="1" applyProtection="1">
      <alignment horizontal="left" vertical="center"/>
      <protection locked="0"/>
    </xf>
    <xf numFmtId="14" fontId="9" fillId="4" borderId="3" xfId="0" applyNumberFormat="1" applyFont="1" applyFill="1" applyBorder="1" applyAlignment="1" applyProtection="1">
      <alignment horizontal="right"/>
    </xf>
    <xf numFmtId="14" fontId="9" fillId="4" borderId="1" xfId="0" applyNumberFormat="1" applyFont="1" applyFill="1" applyBorder="1" applyAlignment="1" applyProtection="1">
      <alignment horizontal="left" vertical="center"/>
    </xf>
    <xf numFmtId="0" fontId="9" fillId="4" borderId="1" xfId="0" applyFont="1" applyFill="1" applyBorder="1" applyAlignment="1" applyProtection="1">
      <alignment horizontal="right" vertical="center"/>
    </xf>
    <xf numFmtId="0" fontId="9" fillId="4" borderId="4" xfId="0" applyFont="1" applyFill="1" applyBorder="1" applyAlignment="1" applyProtection="1">
      <alignment horizontal="center"/>
    </xf>
    <xf numFmtId="0" fontId="9" fillId="4" borderId="0" xfId="0" applyFont="1" applyFill="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0" fontId="10" fillId="4" borderId="13" xfId="3" applyFont="1" applyFill="1" applyProtection="1"/>
    <xf numFmtId="0" fontId="10" fillId="4" borderId="16" xfId="3" applyFont="1" applyFill="1" applyBorder="1" applyProtection="1"/>
    <xf numFmtId="0" fontId="10" fillId="4" borderId="13" xfId="3" applyFont="1" applyFill="1" applyAlignment="1" applyProtection="1">
      <alignment horizontal="center" vertical="center"/>
    </xf>
    <xf numFmtId="166" fontId="10" fillId="4" borderId="16" xfId="3" applyNumberFormat="1" applyFont="1" applyFill="1" applyBorder="1" applyAlignment="1" applyProtection="1">
      <alignment horizontal="center" vertical="center"/>
    </xf>
    <xf numFmtId="0" fontId="10" fillId="4" borderId="16" xfId="3" applyFont="1" applyFill="1" applyBorder="1" applyAlignment="1" applyProtection="1">
      <alignment horizontal="center" vertical="center"/>
    </xf>
    <xf numFmtId="0" fontId="10" fillId="4" borderId="1" xfId="3" applyFont="1" applyFill="1" applyBorder="1" applyAlignment="1" applyProtection="1">
      <alignment horizontal="center" vertical="center"/>
    </xf>
    <xf numFmtId="166" fontId="9" fillId="4" borderId="2" xfId="0" applyNumberFormat="1" applyFont="1" applyFill="1" applyBorder="1" applyAlignment="1" applyProtection="1">
      <alignment horizontal="center" vertical="center"/>
    </xf>
    <xf numFmtId="0" fontId="9" fillId="0" borderId="0" xfId="0" applyFont="1" applyBorder="1" applyAlignment="1" applyProtection="1">
      <alignment vertical="top"/>
    </xf>
    <xf numFmtId="2" fontId="9" fillId="0" borderId="0" xfId="0" applyNumberFormat="1" applyFont="1"/>
    <xf numFmtId="166" fontId="9" fillId="0" borderId="0" xfId="0" applyNumberFormat="1" applyFont="1" applyAlignment="1"/>
    <xf numFmtId="0" fontId="9" fillId="0" borderId="0" xfId="0" applyFont="1" applyFill="1" applyBorder="1"/>
    <xf numFmtId="0" fontId="8" fillId="0" borderId="0" xfId="3" applyNumberFormat="1" applyFont="1" applyFill="1" applyBorder="1" applyAlignment="1" applyProtection="1">
      <alignment vertical="center"/>
    </xf>
    <xf numFmtId="20" fontId="9" fillId="0" borderId="0" xfId="0" applyNumberFormat="1" applyFont="1" applyFill="1" applyBorder="1"/>
    <xf numFmtId="0" fontId="12" fillId="0" borderId="13" xfId="3" applyFont="1" applyFill="1" applyAlignment="1" applyProtection="1">
      <alignment horizontal="center" vertical="center"/>
      <protection locked="0"/>
    </xf>
    <xf numFmtId="0" fontId="12" fillId="0" borderId="17" xfId="3" applyFont="1" applyFill="1" applyBorder="1" applyAlignment="1" applyProtection="1">
      <alignment horizontal="center" vertical="center"/>
      <protection locked="0"/>
    </xf>
    <xf numFmtId="0" fontId="12" fillId="0" borderId="16" xfId="3"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166" fontId="13" fillId="0" borderId="0" xfId="0" applyNumberFormat="1" applyFont="1" applyAlignment="1"/>
    <xf numFmtId="164" fontId="14" fillId="0" borderId="0" xfId="3" applyNumberFormat="1" applyFont="1" applyFill="1" applyBorder="1" applyAlignment="1" applyProtection="1">
      <alignment vertical="center" wrapText="1" readingOrder="1"/>
      <protection locked="0"/>
    </xf>
    <xf numFmtId="0" fontId="13" fillId="0" borderId="0" xfId="0" applyFont="1"/>
    <xf numFmtId="2" fontId="10" fillId="4" borderId="16" xfId="3" applyNumberFormat="1" applyFont="1" applyFill="1" applyBorder="1" applyAlignment="1" applyProtection="1">
      <alignment horizontal="center" vertical="center"/>
    </xf>
    <xf numFmtId="2" fontId="12" fillId="5" borderId="16" xfId="3" applyNumberFormat="1" applyFont="1" applyFill="1" applyBorder="1" applyAlignment="1" applyProtection="1">
      <alignment vertical="center"/>
      <protection locked="0"/>
    </xf>
    <xf numFmtId="2" fontId="9" fillId="4" borderId="2" xfId="0" applyNumberFormat="1" applyFont="1" applyFill="1" applyBorder="1" applyAlignment="1" applyProtection="1">
      <alignment horizontal="center" vertical="center"/>
    </xf>
    <xf numFmtId="2" fontId="12" fillId="5" borderId="34" xfId="3" applyNumberFormat="1" applyFont="1" applyFill="1" applyBorder="1" applyAlignment="1" applyProtection="1">
      <alignment vertical="center"/>
      <protection locked="0"/>
    </xf>
    <xf numFmtId="0" fontId="12" fillId="0" borderId="34" xfId="3" applyFont="1" applyFill="1" applyBorder="1" applyAlignment="1" applyProtection="1">
      <alignment horizontal="center" vertical="center"/>
      <protection locked="0"/>
    </xf>
    <xf numFmtId="0" fontId="10" fillId="4" borderId="19" xfId="3" applyFont="1" applyFill="1" applyBorder="1" applyAlignment="1" applyProtection="1">
      <alignment horizontal="center" vertical="center" wrapText="1"/>
    </xf>
    <xf numFmtId="0" fontId="10" fillId="4" borderId="18" xfId="3" applyFont="1" applyFill="1" applyBorder="1" applyAlignment="1" applyProtection="1">
      <alignment horizontal="center" vertical="center" wrapText="1"/>
    </xf>
    <xf numFmtId="2" fontId="12" fillId="5" borderId="16" xfId="3" applyNumberFormat="1" applyFont="1" applyFill="1" applyBorder="1" applyAlignment="1" applyProtection="1">
      <alignment horizontal="center" vertical="center"/>
      <protection locked="0"/>
    </xf>
    <xf numFmtId="2" fontId="12" fillId="5" borderId="18" xfId="3" applyNumberFormat="1" applyFont="1" applyFill="1" applyBorder="1" applyAlignment="1" applyProtection="1">
      <alignment horizontal="center" vertical="center"/>
      <protection locked="0"/>
    </xf>
    <xf numFmtId="49" fontId="10" fillId="0" borderId="28" xfId="3" applyNumberFormat="1" applyFont="1" applyFill="1" applyBorder="1" applyAlignment="1" applyProtection="1">
      <alignment horizontal="center" vertical="center" wrapText="1"/>
      <protection locked="0"/>
    </xf>
    <xf numFmtId="49" fontId="10" fillId="0" borderId="18" xfId="3" applyNumberFormat="1"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xf>
    <xf numFmtId="2" fontId="12" fillId="3" borderId="20" xfId="3" applyNumberFormat="1" applyFont="1" applyFill="1" applyBorder="1" applyAlignment="1" applyProtection="1">
      <alignment horizontal="center" vertical="center" wrapText="1" readingOrder="1"/>
      <protection locked="0"/>
    </xf>
    <xf numFmtId="2" fontId="12" fillId="3" borderId="21" xfId="3" applyNumberFormat="1" applyFont="1" applyFill="1" applyBorder="1" applyAlignment="1" applyProtection="1">
      <alignment horizontal="center" vertical="center" wrapText="1" readingOrder="1"/>
      <protection locked="0"/>
    </xf>
    <xf numFmtId="0" fontId="10" fillId="4" borderId="22" xfId="3" applyFont="1" applyFill="1" applyBorder="1" applyAlignment="1" applyProtection="1">
      <alignment horizontal="center" vertical="center"/>
    </xf>
    <xf numFmtId="0" fontId="10" fillId="4" borderId="23" xfId="3" applyFont="1" applyFill="1" applyBorder="1" applyAlignment="1" applyProtection="1">
      <alignment horizontal="center" vertical="center"/>
    </xf>
    <xf numFmtId="49" fontId="10" fillId="4" borderId="18" xfId="3" applyNumberFormat="1" applyFont="1" applyFill="1" applyBorder="1" applyAlignment="1" applyProtection="1">
      <alignment horizontal="center" vertical="center" wrapText="1"/>
    </xf>
    <xf numFmtId="164" fontId="12" fillId="6" borderId="3" xfId="3" applyNumberFormat="1" applyFont="1" applyFill="1" applyBorder="1" applyAlignment="1" applyProtection="1">
      <alignment horizontal="center" vertical="center" wrapText="1" readingOrder="1"/>
    </xf>
    <xf numFmtId="164" fontId="12" fillId="6" borderId="6" xfId="3" applyNumberFormat="1" applyFont="1" applyFill="1" applyBorder="1" applyAlignment="1" applyProtection="1">
      <alignment horizontal="center" vertical="center" wrapText="1" readingOrder="1"/>
    </xf>
    <xf numFmtId="164" fontId="12" fillId="6" borderId="7" xfId="3" applyNumberFormat="1" applyFont="1" applyFill="1" applyBorder="1" applyAlignment="1" applyProtection="1">
      <alignment horizontal="center" vertical="center" wrapText="1" readingOrder="1"/>
    </xf>
    <xf numFmtId="2" fontId="10" fillId="4" borderId="16" xfId="3" applyNumberFormat="1" applyFont="1" applyFill="1" applyBorder="1" applyAlignment="1" applyProtection="1">
      <alignment horizontal="center" vertical="center"/>
    </xf>
    <xf numFmtId="2" fontId="10" fillId="4" borderId="18" xfId="3" applyNumberFormat="1" applyFont="1" applyFill="1" applyBorder="1" applyAlignment="1" applyProtection="1">
      <alignment horizontal="center" vertical="center"/>
    </xf>
    <xf numFmtId="0" fontId="9" fillId="4" borderId="1" xfId="0" applyFont="1" applyFill="1" applyBorder="1" applyAlignment="1" applyProtection="1">
      <alignment horizontal="center"/>
    </xf>
    <xf numFmtId="164" fontId="12" fillId="6" borderId="20" xfId="3" applyNumberFormat="1" applyFont="1" applyFill="1" applyBorder="1" applyAlignment="1" applyProtection="1">
      <alignment horizontal="center" vertical="center" wrapText="1" readingOrder="1"/>
      <protection locked="0"/>
    </xf>
    <xf numFmtId="164" fontId="12" fillId="6" borderId="21" xfId="3" applyNumberFormat="1" applyFont="1" applyFill="1" applyBorder="1" applyAlignment="1" applyProtection="1">
      <alignment horizontal="center" vertical="center" wrapText="1" readingOrder="1"/>
      <protection locked="0"/>
    </xf>
    <xf numFmtId="166" fontId="10" fillId="8" borderId="16" xfId="3" applyNumberFormat="1" applyFont="1" applyFill="1" applyBorder="1" applyAlignment="1" applyProtection="1">
      <alignment horizontal="center" vertical="center"/>
    </xf>
    <xf numFmtId="166" fontId="10" fillId="8" borderId="18" xfId="3" applyNumberFormat="1" applyFont="1" applyFill="1" applyBorder="1" applyAlignment="1" applyProtection="1">
      <alignment horizontal="center" vertical="center"/>
    </xf>
    <xf numFmtId="0" fontId="10" fillId="4" borderId="19" xfId="3" applyFont="1" applyFill="1" applyBorder="1" applyAlignment="1" applyProtection="1">
      <alignment horizontal="center" wrapText="1"/>
    </xf>
    <xf numFmtId="0" fontId="10" fillId="4" borderId="18" xfId="3" applyFont="1" applyFill="1" applyBorder="1" applyAlignment="1" applyProtection="1">
      <alignment horizontal="center" wrapText="1"/>
    </xf>
    <xf numFmtId="0" fontId="3" fillId="0" borderId="33" xfId="0" applyFont="1" applyFill="1" applyBorder="1" applyAlignment="1" applyProtection="1">
      <alignment horizontal="left" vertical="center"/>
      <protection locked="0"/>
    </xf>
    <xf numFmtId="0" fontId="10" fillId="4" borderId="24" xfId="3" applyFont="1" applyFill="1" applyBorder="1" applyAlignment="1" applyProtection="1">
      <alignment horizontal="right"/>
    </xf>
    <xf numFmtId="0" fontId="10" fillId="4" borderId="0" xfId="3" applyFont="1" applyFill="1" applyBorder="1" applyAlignment="1" applyProtection="1">
      <alignment horizontal="right"/>
    </xf>
    <xf numFmtId="0" fontId="10" fillId="4" borderId="25" xfId="3" applyFont="1" applyFill="1" applyBorder="1" applyAlignment="1" applyProtection="1">
      <alignment horizontal="right"/>
    </xf>
    <xf numFmtId="14" fontId="9" fillId="4" borderId="2" xfId="0" applyNumberFormat="1" applyFont="1" applyFill="1" applyBorder="1" applyAlignment="1" applyProtection="1">
      <alignment horizontal="center" vertical="center"/>
    </xf>
    <xf numFmtId="14" fontId="9" fillId="4" borderId="8" xfId="0" applyNumberFormat="1" applyFont="1" applyFill="1" applyBorder="1" applyAlignment="1" applyProtection="1">
      <alignment horizontal="center" vertical="center"/>
    </xf>
    <xf numFmtId="0" fontId="9" fillId="0" borderId="3"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10" fillId="4" borderId="26" xfId="3" applyFont="1" applyFill="1" applyBorder="1" applyAlignment="1" applyProtection="1">
      <alignment horizontal="center" vertical="center"/>
    </xf>
    <xf numFmtId="0" fontId="10" fillId="4" borderId="27" xfId="3" applyFont="1" applyFill="1" applyBorder="1" applyAlignment="1" applyProtection="1">
      <alignment horizontal="center" vertical="center"/>
    </xf>
    <xf numFmtId="0" fontId="9" fillId="4" borderId="1"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xf>
    <xf numFmtId="0" fontId="10" fillId="4" borderId="22" xfId="3" applyFont="1" applyFill="1" applyBorder="1" applyAlignment="1" applyProtection="1">
      <alignment horizontal="center"/>
    </xf>
    <xf numFmtId="0" fontId="10" fillId="4" borderId="14" xfId="3" applyFont="1" applyFill="1" applyBorder="1" applyAlignment="1" applyProtection="1">
      <alignment horizontal="center"/>
    </xf>
    <xf numFmtId="0" fontId="10" fillId="4" borderId="23" xfId="3" applyFont="1" applyFill="1" applyBorder="1" applyAlignment="1" applyProtection="1">
      <alignment horizontal="center"/>
    </xf>
    <xf numFmtId="0" fontId="10" fillId="4" borderId="19" xfId="3" applyFont="1" applyFill="1" applyBorder="1" applyAlignment="1" applyProtection="1">
      <alignment horizontal="center" vertical="center"/>
    </xf>
    <xf numFmtId="0" fontId="10" fillId="4" borderId="18" xfId="3" applyFont="1" applyFill="1" applyBorder="1" applyAlignment="1" applyProtection="1">
      <alignment horizontal="center" vertical="center"/>
    </xf>
    <xf numFmtId="0" fontId="10" fillId="4" borderId="32" xfId="3" applyFont="1" applyFill="1" applyBorder="1" applyAlignment="1" applyProtection="1">
      <alignment horizontal="center" vertical="center"/>
    </xf>
    <xf numFmtId="0" fontId="10" fillId="4" borderId="16" xfId="3" applyFont="1" applyFill="1" applyBorder="1" applyAlignment="1" applyProtection="1">
      <alignment horizontal="center" wrapText="1"/>
    </xf>
    <xf numFmtId="0" fontId="10" fillId="4" borderId="13" xfId="3" applyFont="1" applyFill="1" applyAlignment="1" applyProtection="1">
      <alignment horizontal="center" vertical="center"/>
    </xf>
    <xf numFmtId="165" fontId="10" fillId="4" borderId="29" xfId="3" applyNumberFormat="1" applyFont="1" applyFill="1" applyBorder="1" applyAlignment="1" applyProtection="1">
      <alignment horizontal="center" wrapText="1"/>
    </xf>
    <xf numFmtId="165" fontId="10" fillId="4" borderId="30" xfId="3" applyNumberFormat="1" applyFont="1" applyFill="1" applyBorder="1" applyAlignment="1" applyProtection="1">
      <alignment horizontal="center" wrapText="1"/>
    </xf>
    <xf numFmtId="165" fontId="10" fillId="4" borderId="31" xfId="3" applyNumberFormat="1" applyFont="1" applyFill="1" applyBorder="1" applyAlignment="1" applyProtection="1">
      <alignment horizontal="center" wrapText="1"/>
    </xf>
    <xf numFmtId="0" fontId="10" fillId="4" borderId="17" xfId="3" applyFont="1" applyFill="1" applyBorder="1" applyAlignment="1" applyProtection="1">
      <alignment horizontal="center" vertical="center"/>
    </xf>
    <xf numFmtId="0" fontId="9" fillId="4" borderId="2" xfId="0" applyFont="1" applyFill="1" applyBorder="1" applyAlignment="1" applyProtection="1">
      <alignment horizontal="right"/>
    </xf>
    <xf numFmtId="0" fontId="10" fillId="4" borderId="1" xfId="3" applyFont="1" applyFill="1" applyBorder="1" applyAlignment="1" applyProtection="1">
      <alignment horizontal="center" vertical="center"/>
    </xf>
    <xf numFmtId="0" fontId="10" fillId="4" borderId="3" xfId="3" applyFont="1" applyFill="1" applyBorder="1" applyAlignment="1" applyProtection="1">
      <alignment horizontal="center"/>
    </xf>
    <xf numFmtId="0" fontId="10" fillId="4" borderId="6" xfId="3" applyFont="1" applyFill="1" applyBorder="1" applyAlignment="1" applyProtection="1">
      <alignment horizontal="center"/>
    </xf>
    <xf numFmtId="0" fontId="10" fillId="4" borderId="7" xfId="3" applyFont="1" applyFill="1" applyBorder="1" applyAlignment="1" applyProtection="1">
      <alignment horizontal="center"/>
    </xf>
    <xf numFmtId="0" fontId="9" fillId="4" borderId="8" xfId="0" applyFont="1" applyFill="1" applyBorder="1" applyAlignment="1" applyProtection="1">
      <alignment horizontal="center"/>
    </xf>
    <xf numFmtId="0" fontId="10" fillId="4" borderId="16" xfId="3" applyFont="1" applyFill="1" applyBorder="1" applyAlignment="1" applyProtection="1">
      <alignment horizontal="right"/>
    </xf>
    <xf numFmtId="0" fontId="10" fillId="4" borderId="19" xfId="3" applyFont="1" applyFill="1" applyBorder="1" applyAlignment="1" applyProtection="1">
      <alignment horizontal="right"/>
    </xf>
    <xf numFmtId="49" fontId="12" fillId="4" borderId="19" xfId="3" applyNumberFormat="1" applyFont="1" applyFill="1" applyBorder="1" applyAlignment="1" applyProtection="1">
      <alignment horizontal="center" vertical="center" wrapText="1"/>
    </xf>
    <xf numFmtId="0" fontId="12" fillId="4" borderId="18" xfId="3" applyNumberFormat="1" applyFont="1" applyFill="1" applyBorder="1" applyAlignment="1" applyProtection="1">
      <alignment horizontal="center" vertical="center" wrapText="1"/>
    </xf>
    <xf numFmtId="0" fontId="10" fillId="4" borderId="8" xfId="3" applyFont="1" applyFill="1" applyBorder="1" applyAlignment="1" applyProtection="1">
      <alignment horizontal="center" wrapText="1"/>
    </xf>
    <xf numFmtId="0" fontId="10" fillId="4" borderId="1" xfId="3" applyFont="1" applyFill="1" applyBorder="1" applyAlignment="1" applyProtection="1">
      <alignment horizontal="center" wrapText="1"/>
    </xf>
    <xf numFmtId="0" fontId="9" fillId="0" borderId="8" xfId="0" applyFont="1" applyBorder="1" applyAlignment="1" applyProtection="1">
      <alignment horizontal="center"/>
    </xf>
    <xf numFmtId="164" fontId="12" fillId="9" borderId="1" xfId="3" applyNumberFormat="1" applyFont="1" applyFill="1" applyBorder="1" applyAlignment="1" applyProtection="1">
      <alignment horizontal="center" vertical="center" wrapText="1" readingOrder="1"/>
    </xf>
    <xf numFmtId="0" fontId="10" fillId="4" borderId="1" xfId="3" applyFont="1" applyFill="1" applyBorder="1" applyAlignment="1" applyProtection="1">
      <alignment horizontal="center" vertical="center" wrapText="1"/>
    </xf>
    <xf numFmtId="0" fontId="9" fillId="0" borderId="9" xfId="0" applyFont="1" applyBorder="1" applyAlignment="1" applyProtection="1">
      <alignment horizontal="right" vertical="center"/>
    </xf>
    <xf numFmtId="0" fontId="9" fillId="0" borderId="10" xfId="0" applyFont="1" applyBorder="1" applyAlignment="1" applyProtection="1">
      <alignment horizontal="right" vertical="center"/>
    </xf>
    <xf numFmtId="0" fontId="9" fillId="0" borderId="11" xfId="0" applyFont="1" applyBorder="1" applyAlignment="1" applyProtection="1">
      <alignment horizontal="right" vertical="center"/>
    </xf>
    <xf numFmtId="0" fontId="9" fillId="0" borderId="5" xfId="0" applyFont="1" applyBorder="1" applyAlignment="1" applyProtection="1">
      <alignment horizontal="right" vertical="center"/>
    </xf>
    <xf numFmtId="0" fontId="13" fillId="0" borderId="10"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13" fillId="0" borderId="12" xfId="0" applyFont="1" applyBorder="1" applyAlignment="1" applyProtection="1">
      <alignment horizontal="center" vertical="top"/>
      <protection locked="0"/>
    </xf>
    <xf numFmtId="0" fontId="10" fillId="4" borderId="11" xfId="3" applyFont="1" applyFill="1" applyBorder="1" applyAlignment="1" applyProtection="1">
      <alignment horizontal="center" vertical="center"/>
    </xf>
    <xf numFmtId="0" fontId="10" fillId="4" borderId="12" xfId="3" applyFont="1" applyFill="1" applyBorder="1" applyAlignment="1" applyProtection="1">
      <alignment horizontal="center" vertical="center"/>
    </xf>
    <xf numFmtId="0" fontId="13" fillId="0" borderId="0" xfId="0" applyFont="1" applyAlignment="1">
      <alignment horizontal="center" wrapText="1"/>
    </xf>
    <xf numFmtId="0" fontId="9" fillId="0" borderId="10" xfId="0" applyFont="1" applyBorder="1" applyAlignment="1" applyProtection="1">
      <alignment horizontal="center"/>
    </xf>
    <xf numFmtId="0" fontId="9" fillId="0" borderId="5" xfId="0" applyFont="1" applyBorder="1" applyAlignment="1" applyProtection="1">
      <alignment horizontal="center"/>
    </xf>
    <xf numFmtId="0" fontId="9" fillId="4" borderId="3" xfId="0" applyFont="1" applyFill="1" applyBorder="1" applyAlignment="1" applyProtection="1">
      <alignment horizontal="center"/>
    </xf>
    <xf numFmtId="0" fontId="9" fillId="4" borderId="6" xfId="0" applyFont="1" applyFill="1" applyBorder="1" applyAlignment="1" applyProtection="1">
      <alignment horizontal="center"/>
    </xf>
    <xf numFmtId="0" fontId="9" fillId="4" borderId="7" xfId="0" applyFont="1" applyFill="1" applyBorder="1" applyAlignment="1" applyProtection="1">
      <alignment horizontal="center"/>
    </xf>
    <xf numFmtId="49" fontId="10" fillId="4" borderId="28" xfId="3" applyNumberFormat="1" applyFont="1" applyFill="1" applyBorder="1" applyAlignment="1" applyProtection="1">
      <alignment horizontal="center" vertical="center" wrapText="1"/>
    </xf>
  </cellXfs>
  <cellStyles count="4">
    <cellStyle name="Normal" xfId="0" builtinId="0"/>
    <cellStyle name="Normal 5" xfId="1" xr:uid="{00000000-0005-0000-0000-000001000000}"/>
    <cellStyle name="Normal 6" xfId="2" xr:uid="{00000000-0005-0000-0000-000002000000}"/>
    <cellStyle name="Output" xfId="3" builtinId="21"/>
  </cellStyles>
  <dxfs count="24">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ont>
        <color theme="1"/>
      </font>
      <fill>
        <patternFill>
          <bgColor rgb="FFFF7979"/>
        </patternFill>
      </fill>
    </dxf>
    <dxf>
      <fill>
        <patternFill>
          <bgColor rgb="FFFF7979"/>
        </patternFill>
      </fill>
    </dxf>
    <dxf>
      <fill>
        <patternFill>
          <bgColor rgb="FFFF7979"/>
        </patternFill>
      </fill>
    </dxf>
    <dxf>
      <fill>
        <patternFill>
          <bgColor rgb="FFFF79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61"/>
  <sheetViews>
    <sheetView tabSelected="1" view="pageLayout" zoomScale="75" zoomScaleNormal="85" zoomScalePageLayoutView="75" workbookViewId="0">
      <selection activeCell="S53" sqref="S53"/>
    </sheetView>
  </sheetViews>
  <sheetFormatPr baseColWidth="10" defaultColWidth="9.1640625" defaultRowHeight="16" x14ac:dyDescent="0.25"/>
  <cols>
    <col min="1" max="1" width="5.33203125" style="16" customWidth="1"/>
    <col min="2" max="2" width="12.6640625" style="16" bestFit="1" customWidth="1"/>
    <col min="3" max="3" width="8.83203125" style="16" bestFit="1" customWidth="1"/>
    <col min="4" max="4" width="10.1640625" style="16" customWidth="1"/>
    <col min="5" max="5" width="8.83203125" style="16" bestFit="1" customWidth="1"/>
    <col min="6" max="6" width="9" style="16" customWidth="1"/>
    <col min="7" max="8" width="8.83203125" style="16" bestFit="1" customWidth="1"/>
    <col min="9" max="9" width="7.6640625" style="16" customWidth="1"/>
    <col min="10" max="10" width="9.1640625" style="16" customWidth="1"/>
    <col min="11" max="11" width="9.33203125" style="16" bestFit="1" customWidth="1"/>
    <col min="12" max="12" width="10.5" style="16" bestFit="1" customWidth="1"/>
    <col min="13" max="13" width="8.5" style="16" customWidth="1"/>
    <col min="14" max="14" width="7.6640625" style="16" customWidth="1"/>
    <col min="15" max="18" width="19.33203125" style="16" customWidth="1"/>
    <col min="19" max="19" width="6.6640625" style="16" customWidth="1"/>
    <col min="20" max="20" width="7" style="16" customWidth="1"/>
    <col min="21" max="21" width="9.1640625" style="16" customWidth="1"/>
    <col min="22" max="23" width="9.1640625" style="16"/>
    <col min="24" max="24" width="9.33203125" style="16" customWidth="1"/>
    <col min="25" max="27" width="9.1640625" style="16"/>
    <col min="28" max="28" width="10.83203125" style="16" customWidth="1"/>
    <col min="29" max="16384" width="9.1640625" style="16"/>
  </cols>
  <sheetData>
    <row r="1" spans="1:21" ht="11.25" customHeight="1" x14ac:dyDescent="0.25">
      <c r="A1" s="15"/>
      <c r="B1" s="15"/>
      <c r="C1" s="15"/>
      <c r="D1" s="15"/>
      <c r="E1" s="15"/>
      <c r="F1" s="15"/>
      <c r="G1" s="15"/>
      <c r="H1" s="15"/>
      <c r="I1" s="13"/>
      <c r="J1" s="15"/>
      <c r="K1" s="15"/>
      <c r="L1" s="15"/>
      <c r="M1" s="15"/>
      <c r="N1" s="15"/>
      <c r="O1" s="15"/>
      <c r="P1" s="15"/>
      <c r="Q1" s="15"/>
      <c r="R1" s="15"/>
      <c r="S1" s="15"/>
      <c r="T1" s="15"/>
      <c r="U1" s="15"/>
    </row>
    <row r="2" spans="1:21" ht="15" customHeight="1" x14ac:dyDescent="0.25">
      <c r="A2" s="15"/>
      <c r="B2" s="15"/>
      <c r="C2" s="15"/>
      <c r="D2" s="64" t="s">
        <v>73</v>
      </c>
      <c r="E2" s="65"/>
      <c r="F2" s="65"/>
      <c r="G2" s="65"/>
      <c r="H2" s="65"/>
      <c r="I2" s="66"/>
      <c r="J2" s="45"/>
      <c r="K2" s="114" t="s">
        <v>62</v>
      </c>
      <c r="L2" s="114"/>
      <c r="M2" s="114"/>
      <c r="N2" s="114"/>
      <c r="O2" s="114"/>
      <c r="P2" s="46"/>
      <c r="Q2" s="58" t="s">
        <v>63</v>
      </c>
      <c r="R2" s="58"/>
      <c r="S2" s="15"/>
      <c r="T2" s="15"/>
      <c r="U2" s="15"/>
    </row>
    <row r="3" spans="1:21" ht="9" customHeight="1" x14ac:dyDescent="0.25">
      <c r="A3" s="15"/>
      <c r="B3" s="15"/>
      <c r="C3" s="15"/>
      <c r="D3" s="15"/>
      <c r="E3" s="14"/>
      <c r="F3" s="14"/>
      <c r="G3" s="14"/>
      <c r="H3" s="14"/>
      <c r="I3" s="14"/>
      <c r="J3" s="15"/>
      <c r="K3" s="15"/>
      <c r="L3" s="15"/>
      <c r="M3" s="15"/>
      <c r="N3" s="15"/>
      <c r="O3" s="15"/>
      <c r="P3" s="15"/>
      <c r="Q3" s="15"/>
      <c r="R3" s="15"/>
      <c r="S3" s="15"/>
      <c r="T3" s="15"/>
      <c r="U3" s="15"/>
    </row>
    <row r="4" spans="1:21" x14ac:dyDescent="0.25">
      <c r="A4" s="87" t="s">
        <v>51</v>
      </c>
      <c r="B4" s="87"/>
      <c r="C4" s="82"/>
      <c r="D4" s="83"/>
      <c r="E4" s="84"/>
      <c r="F4" s="88" t="s">
        <v>52</v>
      </c>
      <c r="G4" s="88"/>
      <c r="H4" s="82"/>
      <c r="I4" s="83"/>
      <c r="J4" s="84"/>
      <c r="K4" s="17" t="s">
        <v>53</v>
      </c>
      <c r="L4" s="18"/>
      <c r="M4" s="88" t="s">
        <v>54</v>
      </c>
      <c r="N4" s="88"/>
      <c r="O4" s="19">
        <v>43470</v>
      </c>
      <c r="P4" s="20" t="s">
        <v>75</v>
      </c>
      <c r="Q4" s="21">
        <f>O4+13</f>
        <v>43483</v>
      </c>
      <c r="R4" s="22" t="s">
        <v>56</v>
      </c>
      <c r="S4" s="76"/>
      <c r="T4" s="76"/>
      <c r="U4" s="23"/>
    </row>
    <row r="5" spans="1:21" x14ac:dyDescent="0.25">
      <c r="A5" s="69"/>
      <c r="B5" s="69"/>
      <c r="C5" s="106"/>
      <c r="D5" s="106"/>
      <c r="E5" s="106"/>
      <c r="F5" s="106"/>
      <c r="G5" s="106"/>
      <c r="H5" s="106"/>
      <c r="I5" s="106"/>
      <c r="J5" s="106"/>
      <c r="K5" s="69"/>
      <c r="L5" s="69"/>
      <c r="M5" s="69"/>
      <c r="N5" s="69"/>
      <c r="O5" s="69" t="s">
        <v>55</v>
      </c>
      <c r="P5" s="69"/>
      <c r="Q5" s="69"/>
      <c r="R5" s="69"/>
      <c r="S5" s="24"/>
      <c r="T5" s="25"/>
      <c r="U5" s="26"/>
    </row>
    <row r="6" spans="1:21" x14ac:dyDescent="0.25">
      <c r="A6" s="89" t="s">
        <v>0</v>
      </c>
      <c r="B6" s="90"/>
      <c r="C6" s="90"/>
      <c r="D6" s="90"/>
      <c r="E6" s="90"/>
      <c r="F6" s="90"/>
      <c r="G6" s="90"/>
      <c r="H6" s="90"/>
      <c r="I6" s="91"/>
      <c r="J6" s="52" t="s">
        <v>5</v>
      </c>
      <c r="K6" s="92" t="s">
        <v>6</v>
      </c>
      <c r="L6" s="92" t="s">
        <v>7</v>
      </c>
      <c r="M6" s="52" t="s">
        <v>8</v>
      </c>
      <c r="N6" s="52" t="s">
        <v>9</v>
      </c>
      <c r="O6" s="56" t="s">
        <v>61</v>
      </c>
      <c r="P6" s="56" t="s">
        <v>61</v>
      </c>
      <c r="Q6" s="56" t="s">
        <v>61</v>
      </c>
      <c r="R6" s="56" t="s">
        <v>61</v>
      </c>
      <c r="S6" s="95" t="s">
        <v>10</v>
      </c>
      <c r="T6" s="94" t="s">
        <v>11</v>
      </c>
      <c r="U6" s="100"/>
    </row>
    <row r="7" spans="1:21" x14ac:dyDescent="0.25">
      <c r="A7" s="27"/>
      <c r="B7" s="28" t="s">
        <v>1</v>
      </c>
      <c r="C7" s="27" t="s">
        <v>2</v>
      </c>
      <c r="D7" s="27" t="s">
        <v>3</v>
      </c>
      <c r="E7" s="27" t="s">
        <v>2</v>
      </c>
      <c r="F7" s="27" t="s">
        <v>3</v>
      </c>
      <c r="G7" s="27" t="s">
        <v>2</v>
      </c>
      <c r="H7" s="27" t="s">
        <v>3</v>
      </c>
      <c r="I7" s="27" t="s">
        <v>4</v>
      </c>
      <c r="J7" s="53"/>
      <c r="K7" s="93"/>
      <c r="L7" s="93"/>
      <c r="M7" s="53"/>
      <c r="N7" s="53"/>
      <c r="O7" s="57"/>
      <c r="P7" s="57"/>
      <c r="Q7" s="57"/>
      <c r="R7" s="57"/>
      <c r="S7" s="75"/>
      <c r="T7" s="29" t="s">
        <v>12</v>
      </c>
      <c r="U7" s="29" t="s">
        <v>13</v>
      </c>
    </row>
    <row r="8" spans="1:21" x14ac:dyDescent="0.25">
      <c r="A8" s="85" t="s">
        <v>14</v>
      </c>
      <c r="B8" s="80">
        <f>O4</f>
        <v>43470</v>
      </c>
      <c r="C8" s="70"/>
      <c r="D8" s="70"/>
      <c r="E8" s="70"/>
      <c r="F8" s="70"/>
      <c r="G8" s="70"/>
      <c r="H8" s="70"/>
      <c r="I8" s="59"/>
      <c r="J8" s="72">
        <f>SUM(IF(D8-C8&lt;0,"0:00",D8-C8))+SUM(IF(F8-E8&lt;0,"0:00",F8-E8))+SUM(IF(H8-G8&lt;0,"0:00",H8-G8))</f>
        <v>0</v>
      </c>
      <c r="K8" s="54"/>
      <c r="L8" s="54"/>
      <c r="M8" s="54"/>
      <c r="N8" s="54"/>
      <c r="O8" s="54"/>
      <c r="P8" s="54"/>
      <c r="Q8" s="54"/>
      <c r="R8" s="54"/>
      <c r="S8" s="67">
        <f>SUM(K8:R9)</f>
        <v>0</v>
      </c>
      <c r="T8" s="48"/>
      <c r="U8" s="42"/>
    </row>
    <row r="9" spans="1:21" x14ac:dyDescent="0.25">
      <c r="A9" s="86"/>
      <c r="B9" s="81"/>
      <c r="C9" s="71"/>
      <c r="D9" s="71"/>
      <c r="E9" s="71"/>
      <c r="F9" s="71"/>
      <c r="G9" s="71"/>
      <c r="H9" s="71"/>
      <c r="I9" s="60"/>
      <c r="J9" s="73"/>
      <c r="K9" s="55"/>
      <c r="L9" s="55"/>
      <c r="M9" s="55"/>
      <c r="N9" s="55"/>
      <c r="O9" s="55"/>
      <c r="P9" s="55"/>
      <c r="Q9" s="55"/>
      <c r="R9" s="55"/>
      <c r="S9" s="68"/>
      <c r="T9" s="50"/>
      <c r="U9" s="51"/>
    </row>
    <row r="10" spans="1:21" x14ac:dyDescent="0.25">
      <c r="A10" s="85" t="s">
        <v>15</v>
      </c>
      <c r="B10" s="80">
        <f>O4+1</f>
        <v>43471</v>
      </c>
      <c r="C10" s="70"/>
      <c r="D10" s="70"/>
      <c r="E10" s="70"/>
      <c r="F10" s="70"/>
      <c r="G10" s="70"/>
      <c r="H10" s="70"/>
      <c r="I10" s="59"/>
      <c r="J10" s="72">
        <f>SUM(IF(D10-C10&lt;0,"0:00",D10-C10))+SUM(IF(F10-E10&lt;0,"0:00",F10-E10))+SUM(IF(H10-G10&lt;0,"0:00",H10-G10))</f>
        <v>0</v>
      </c>
      <c r="K10" s="54"/>
      <c r="L10" s="54"/>
      <c r="M10" s="54"/>
      <c r="N10" s="54"/>
      <c r="O10" s="54"/>
      <c r="P10" s="54"/>
      <c r="Q10" s="54"/>
      <c r="R10" s="54"/>
      <c r="S10" s="67">
        <f>SUM(K10:R11)</f>
        <v>0</v>
      </c>
      <c r="T10" s="48"/>
      <c r="U10" s="40"/>
    </row>
    <row r="11" spans="1:21" x14ac:dyDescent="0.25">
      <c r="A11" s="86"/>
      <c r="B11" s="81"/>
      <c r="C11" s="71"/>
      <c r="D11" s="71"/>
      <c r="E11" s="71"/>
      <c r="F11" s="71"/>
      <c r="G11" s="71"/>
      <c r="H11" s="71"/>
      <c r="I11" s="60"/>
      <c r="J11" s="73"/>
      <c r="K11" s="55"/>
      <c r="L11" s="55"/>
      <c r="M11" s="55"/>
      <c r="N11" s="55"/>
      <c r="O11" s="55"/>
      <c r="P11" s="55"/>
      <c r="Q11" s="55"/>
      <c r="R11" s="55"/>
      <c r="S11" s="68"/>
      <c r="T11" s="48"/>
      <c r="U11" s="40"/>
    </row>
    <row r="12" spans="1:21" x14ac:dyDescent="0.25">
      <c r="A12" s="85" t="s">
        <v>16</v>
      </c>
      <c r="B12" s="80">
        <f>O4+2</f>
        <v>43472</v>
      </c>
      <c r="C12" s="70"/>
      <c r="D12" s="70"/>
      <c r="E12" s="70"/>
      <c r="F12" s="70"/>
      <c r="G12" s="70"/>
      <c r="H12" s="70"/>
      <c r="I12" s="59"/>
      <c r="J12" s="72">
        <f>SUM(IF(D12-C12&lt;0,"0:00",D12-C12))+SUM(IF(F12-E12&lt;0,"0:00",F12-E12))+SUM(IF(H12-G12&lt;0,"0:00",H12-G12))</f>
        <v>0</v>
      </c>
      <c r="K12" s="54"/>
      <c r="L12" s="54"/>
      <c r="M12" s="54"/>
      <c r="N12" s="54"/>
      <c r="O12" s="54"/>
      <c r="P12" s="54"/>
      <c r="Q12" s="54"/>
      <c r="R12" s="54"/>
      <c r="S12" s="67">
        <f>SUM(K12:R13)</f>
        <v>0</v>
      </c>
      <c r="T12" s="48"/>
      <c r="U12" s="40"/>
    </row>
    <row r="13" spans="1:21" x14ac:dyDescent="0.25">
      <c r="A13" s="86"/>
      <c r="B13" s="81"/>
      <c r="C13" s="71"/>
      <c r="D13" s="71"/>
      <c r="E13" s="71"/>
      <c r="F13" s="71"/>
      <c r="G13" s="71"/>
      <c r="H13" s="71"/>
      <c r="I13" s="60"/>
      <c r="J13" s="73"/>
      <c r="K13" s="55"/>
      <c r="L13" s="55"/>
      <c r="M13" s="55"/>
      <c r="N13" s="55"/>
      <c r="O13" s="55"/>
      <c r="P13" s="55"/>
      <c r="Q13" s="55"/>
      <c r="R13" s="55"/>
      <c r="S13" s="68"/>
      <c r="T13" s="48"/>
      <c r="U13" s="40"/>
    </row>
    <row r="14" spans="1:21" x14ac:dyDescent="0.25">
      <c r="A14" s="85" t="s">
        <v>17</v>
      </c>
      <c r="B14" s="80">
        <f>O4+3</f>
        <v>43473</v>
      </c>
      <c r="C14" s="70"/>
      <c r="D14" s="70"/>
      <c r="E14" s="70"/>
      <c r="F14" s="70"/>
      <c r="G14" s="70"/>
      <c r="H14" s="70"/>
      <c r="I14" s="59"/>
      <c r="J14" s="72">
        <f>SUM(IF(D14-C14&lt;0,"0:00",D14-C14))+SUM(IF(F14-E14&lt;0,"0:00",F14-E14))+SUM(IF(H14-G14&lt;0,"0:00",H14-G14))</f>
        <v>0</v>
      </c>
      <c r="K14" s="54"/>
      <c r="L14" s="54"/>
      <c r="M14" s="54"/>
      <c r="N14" s="54"/>
      <c r="O14" s="54"/>
      <c r="P14" s="54"/>
      <c r="Q14" s="54"/>
      <c r="R14" s="54"/>
      <c r="S14" s="67">
        <f>SUM(K14:R15)</f>
        <v>0</v>
      </c>
      <c r="T14" s="48"/>
      <c r="U14" s="40"/>
    </row>
    <row r="15" spans="1:21" x14ac:dyDescent="0.25">
      <c r="A15" s="86"/>
      <c r="B15" s="81"/>
      <c r="C15" s="71"/>
      <c r="D15" s="71"/>
      <c r="E15" s="71"/>
      <c r="F15" s="71"/>
      <c r="G15" s="71"/>
      <c r="H15" s="71"/>
      <c r="I15" s="60"/>
      <c r="J15" s="73"/>
      <c r="K15" s="55"/>
      <c r="L15" s="55"/>
      <c r="M15" s="55"/>
      <c r="N15" s="55"/>
      <c r="O15" s="55"/>
      <c r="P15" s="55"/>
      <c r="Q15" s="55"/>
      <c r="R15" s="55"/>
      <c r="S15" s="68"/>
      <c r="T15" s="48"/>
      <c r="U15" s="40"/>
    </row>
    <row r="16" spans="1:21" x14ac:dyDescent="0.25">
      <c r="A16" s="85" t="s">
        <v>18</v>
      </c>
      <c r="B16" s="80">
        <f>O4+4</f>
        <v>43474</v>
      </c>
      <c r="C16" s="70"/>
      <c r="D16" s="70"/>
      <c r="E16" s="70"/>
      <c r="F16" s="70"/>
      <c r="G16" s="70"/>
      <c r="H16" s="70"/>
      <c r="I16" s="59"/>
      <c r="J16" s="72">
        <f>SUM(IF(D16-C16&lt;0,"0:00",D16-C16))+SUM(IF(F16-E16&lt;0,"0:00",F16-E16))+SUM(IF(H16-G16&lt;0,"0:00",H16-G16))</f>
        <v>0</v>
      </c>
      <c r="K16" s="54"/>
      <c r="L16" s="54"/>
      <c r="M16" s="54"/>
      <c r="N16" s="54"/>
      <c r="O16" s="54"/>
      <c r="P16" s="54"/>
      <c r="Q16" s="54"/>
      <c r="R16" s="54"/>
      <c r="S16" s="67">
        <f>SUM(K16:R17)</f>
        <v>0</v>
      </c>
      <c r="T16" s="48"/>
      <c r="U16" s="40"/>
    </row>
    <row r="17" spans="1:21" x14ac:dyDescent="0.25">
      <c r="A17" s="86"/>
      <c r="B17" s="81"/>
      <c r="C17" s="71"/>
      <c r="D17" s="71"/>
      <c r="E17" s="71"/>
      <c r="F17" s="71"/>
      <c r="G17" s="71"/>
      <c r="H17" s="71"/>
      <c r="I17" s="60"/>
      <c r="J17" s="73"/>
      <c r="K17" s="55"/>
      <c r="L17" s="55"/>
      <c r="M17" s="55"/>
      <c r="N17" s="55"/>
      <c r="O17" s="55"/>
      <c r="P17" s="55"/>
      <c r="Q17" s="55"/>
      <c r="R17" s="55"/>
      <c r="S17" s="68"/>
      <c r="T17" s="48"/>
      <c r="U17" s="40"/>
    </row>
    <row r="18" spans="1:21" x14ac:dyDescent="0.25">
      <c r="A18" s="85" t="s">
        <v>19</v>
      </c>
      <c r="B18" s="80">
        <f>O4+5</f>
        <v>43475</v>
      </c>
      <c r="C18" s="70"/>
      <c r="D18" s="70"/>
      <c r="E18" s="70"/>
      <c r="F18" s="70"/>
      <c r="G18" s="70"/>
      <c r="H18" s="70"/>
      <c r="I18" s="59"/>
      <c r="J18" s="72">
        <f>SUM(IF(D18-C18&lt;0,"0:00",D18-C18))+SUM(IF(F18-E18&lt;0,"0:00",F18-E18))+SUM(IF(H18-G18&lt;0,"0:00",H18-G18))</f>
        <v>0</v>
      </c>
      <c r="K18" s="54"/>
      <c r="L18" s="54"/>
      <c r="M18" s="54"/>
      <c r="N18" s="54"/>
      <c r="O18" s="54"/>
      <c r="P18" s="54"/>
      <c r="Q18" s="54"/>
      <c r="R18" s="54"/>
      <c r="S18" s="67">
        <f>SUM(K18:R19)</f>
        <v>0</v>
      </c>
      <c r="T18" s="48"/>
      <c r="U18" s="40"/>
    </row>
    <row r="19" spans="1:21" x14ac:dyDescent="0.25">
      <c r="A19" s="86"/>
      <c r="B19" s="81"/>
      <c r="C19" s="71"/>
      <c r="D19" s="71"/>
      <c r="E19" s="71"/>
      <c r="F19" s="71"/>
      <c r="G19" s="71"/>
      <c r="H19" s="71"/>
      <c r="I19" s="60"/>
      <c r="J19" s="73"/>
      <c r="K19" s="55"/>
      <c r="L19" s="55"/>
      <c r="M19" s="55"/>
      <c r="N19" s="55"/>
      <c r="O19" s="55"/>
      <c r="P19" s="55"/>
      <c r="Q19" s="55"/>
      <c r="R19" s="55"/>
      <c r="S19" s="68"/>
      <c r="T19" s="48"/>
      <c r="U19" s="40"/>
    </row>
    <row r="20" spans="1:21" x14ac:dyDescent="0.25">
      <c r="A20" s="85" t="s">
        <v>20</v>
      </c>
      <c r="B20" s="80">
        <f>O4+6</f>
        <v>43476</v>
      </c>
      <c r="C20" s="70"/>
      <c r="D20" s="70"/>
      <c r="E20" s="70"/>
      <c r="F20" s="70"/>
      <c r="G20" s="70"/>
      <c r="H20" s="70"/>
      <c r="I20" s="59"/>
      <c r="J20" s="72">
        <f>SUM(IF(D20-C20&lt;0,"0:00",D20-C20))+SUM(IF(F20-E20&lt;0,"0:00",F20-E20))+SUM(IF(H20-G20&lt;0,"0:00",H20-G20))</f>
        <v>0</v>
      </c>
      <c r="K20" s="54"/>
      <c r="L20" s="54"/>
      <c r="M20" s="54"/>
      <c r="N20" s="54"/>
      <c r="O20" s="54"/>
      <c r="P20" s="54"/>
      <c r="Q20" s="54"/>
      <c r="R20" s="54"/>
      <c r="S20" s="67">
        <f>SUM(K20:R21)</f>
        <v>0</v>
      </c>
      <c r="T20" s="48"/>
      <c r="U20" s="40"/>
    </row>
    <row r="21" spans="1:21" x14ac:dyDescent="0.25">
      <c r="A21" s="86"/>
      <c r="B21" s="81"/>
      <c r="C21" s="71"/>
      <c r="D21" s="71"/>
      <c r="E21" s="71"/>
      <c r="F21" s="71"/>
      <c r="G21" s="71"/>
      <c r="H21" s="71"/>
      <c r="I21" s="60"/>
      <c r="J21" s="73"/>
      <c r="K21" s="55"/>
      <c r="L21" s="55"/>
      <c r="M21" s="55"/>
      <c r="N21" s="55"/>
      <c r="O21" s="55"/>
      <c r="P21" s="55"/>
      <c r="Q21" s="55"/>
      <c r="R21" s="55"/>
      <c r="S21" s="68"/>
      <c r="T21" s="48"/>
      <c r="U21" s="40"/>
    </row>
    <row r="22" spans="1:21" ht="18" customHeight="1" x14ac:dyDescent="0.25">
      <c r="A22" s="77" t="s">
        <v>59</v>
      </c>
      <c r="B22" s="78"/>
      <c r="C22" s="78"/>
      <c r="D22" s="78"/>
      <c r="E22" s="78"/>
      <c r="F22" s="78"/>
      <c r="G22" s="78"/>
      <c r="H22" s="78"/>
      <c r="I22" s="79"/>
      <c r="J22" s="30">
        <f t="shared" ref="J22:T22" si="0">SUM(J8:J21)</f>
        <v>0</v>
      </c>
      <c r="K22" s="47">
        <f t="shared" si="0"/>
        <v>0</v>
      </c>
      <c r="L22" s="47">
        <f t="shared" si="0"/>
        <v>0</v>
      </c>
      <c r="M22" s="47">
        <f t="shared" si="0"/>
        <v>0</v>
      </c>
      <c r="N22" s="47">
        <f t="shared" si="0"/>
        <v>0</v>
      </c>
      <c r="O22" s="47">
        <f t="shared" si="0"/>
        <v>0</v>
      </c>
      <c r="P22" s="47">
        <f t="shared" si="0"/>
        <v>0</v>
      </c>
      <c r="Q22" s="47">
        <f t="shared" si="0"/>
        <v>0</v>
      </c>
      <c r="R22" s="47">
        <f t="shared" si="0"/>
        <v>0</v>
      </c>
      <c r="S22" s="47">
        <f t="shared" si="0"/>
        <v>0</v>
      </c>
      <c r="T22" s="47">
        <f t="shared" si="0"/>
        <v>0</v>
      </c>
      <c r="U22" s="42"/>
    </row>
    <row r="23" spans="1:21" x14ac:dyDescent="0.25">
      <c r="A23" s="129"/>
      <c r="B23" s="130"/>
      <c r="C23" s="130"/>
      <c r="D23" s="130"/>
      <c r="E23" s="130"/>
      <c r="F23" s="130"/>
      <c r="G23" s="130"/>
      <c r="H23" s="130"/>
      <c r="I23" s="130"/>
      <c r="J23" s="130"/>
      <c r="K23" s="130"/>
      <c r="L23" s="130"/>
      <c r="M23" s="130"/>
      <c r="N23" s="130"/>
      <c r="O23" s="130"/>
      <c r="P23" s="130"/>
      <c r="Q23" s="130"/>
      <c r="R23" s="130"/>
      <c r="S23" s="130"/>
      <c r="T23" s="130"/>
      <c r="U23" s="131"/>
    </row>
    <row r="24" spans="1:21" ht="16" customHeight="1" x14ac:dyDescent="0.25">
      <c r="A24" s="97" t="s">
        <v>0</v>
      </c>
      <c r="B24" s="98"/>
      <c r="C24" s="98"/>
      <c r="D24" s="98"/>
      <c r="E24" s="98"/>
      <c r="F24" s="98"/>
      <c r="G24" s="98"/>
      <c r="H24" s="98"/>
      <c r="I24" s="99"/>
      <c r="J24" s="52" t="s">
        <v>5</v>
      </c>
      <c r="K24" s="93" t="s">
        <v>6</v>
      </c>
      <c r="L24" s="93" t="s">
        <v>7</v>
      </c>
      <c r="M24" s="52" t="s">
        <v>8</v>
      </c>
      <c r="N24" s="52" t="s">
        <v>9</v>
      </c>
      <c r="O24" s="132" t="str">
        <f>O6</f>
        <v xml:space="preserve"> </v>
      </c>
      <c r="P24" s="132" t="str">
        <f>P6</f>
        <v xml:space="preserve"> </v>
      </c>
      <c r="Q24" s="132" t="str">
        <f>Q6</f>
        <v xml:space="preserve"> </v>
      </c>
      <c r="R24" s="132" t="str">
        <f>R6</f>
        <v xml:space="preserve"> </v>
      </c>
      <c r="S24" s="74" t="s">
        <v>10</v>
      </c>
      <c r="T24" s="61" t="s">
        <v>11</v>
      </c>
      <c r="U24" s="62"/>
    </row>
    <row r="25" spans="1:21" x14ac:dyDescent="0.25">
      <c r="A25" s="27"/>
      <c r="B25" s="28" t="s">
        <v>1</v>
      </c>
      <c r="C25" s="27" t="s">
        <v>2</v>
      </c>
      <c r="D25" s="27" t="s">
        <v>3</v>
      </c>
      <c r="E25" s="27" t="s">
        <v>2</v>
      </c>
      <c r="F25" s="27" t="s">
        <v>3</v>
      </c>
      <c r="G25" s="27" t="s">
        <v>2</v>
      </c>
      <c r="H25" s="27" t="s">
        <v>3</v>
      </c>
      <c r="I25" s="27" t="s">
        <v>4</v>
      </c>
      <c r="J25" s="53"/>
      <c r="K25" s="96"/>
      <c r="L25" s="96"/>
      <c r="M25" s="53"/>
      <c r="N25" s="53"/>
      <c r="O25" s="63"/>
      <c r="P25" s="63"/>
      <c r="Q25" s="63"/>
      <c r="R25" s="63"/>
      <c r="S25" s="75"/>
      <c r="T25" s="31" t="s">
        <v>12</v>
      </c>
      <c r="U25" s="29" t="s">
        <v>13</v>
      </c>
    </row>
    <row r="26" spans="1:21" x14ac:dyDescent="0.25">
      <c r="A26" s="94" t="s">
        <v>14</v>
      </c>
      <c r="B26" s="80">
        <f>O4+7</f>
        <v>43477</v>
      </c>
      <c r="C26" s="70"/>
      <c r="D26" s="70"/>
      <c r="E26" s="70"/>
      <c r="F26" s="70"/>
      <c r="G26" s="70"/>
      <c r="H26" s="70"/>
      <c r="I26" s="59"/>
      <c r="J26" s="72">
        <f>SUM(IF(D26-C26&lt;0,"0:00",D26-C26))+SUM(IF(F26-E26&lt;0,"0:00",F26-E26))+SUM(IF(H26-G26&lt;0,"0:00",H26-G26))</f>
        <v>0</v>
      </c>
      <c r="K26" s="54"/>
      <c r="L26" s="54"/>
      <c r="M26" s="54"/>
      <c r="N26" s="54"/>
      <c r="O26" s="54"/>
      <c r="P26" s="54"/>
      <c r="Q26" s="54"/>
      <c r="R26" s="54"/>
      <c r="S26" s="67">
        <f>SUM(K26:R27)</f>
        <v>0</v>
      </c>
      <c r="T26" s="48"/>
      <c r="U26" s="41"/>
    </row>
    <row r="27" spans="1:21" x14ac:dyDescent="0.25">
      <c r="A27" s="94"/>
      <c r="B27" s="81"/>
      <c r="C27" s="71"/>
      <c r="D27" s="71"/>
      <c r="E27" s="71"/>
      <c r="F27" s="71"/>
      <c r="G27" s="71"/>
      <c r="H27" s="71"/>
      <c r="I27" s="60"/>
      <c r="J27" s="73"/>
      <c r="K27" s="55"/>
      <c r="L27" s="55"/>
      <c r="M27" s="55"/>
      <c r="N27" s="55"/>
      <c r="O27" s="55"/>
      <c r="P27" s="55"/>
      <c r="Q27" s="55"/>
      <c r="R27" s="55"/>
      <c r="S27" s="68"/>
      <c r="T27" s="48"/>
      <c r="U27" s="41"/>
    </row>
    <row r="28" spans="1:21" x14ac:dyDescent="0.25">
      <c r="A28" s="94" t="s">
        <v>15</v>
      </c>
      <c r="B28" s="80">
        <f>O4+8</f>
        <v>43478</v>
      </c>
      <c r="C28" s="70"/>
      <c r="D28" s="70"/>
      <c r="E28" s="70"/>
      <c r="F28" s="70"/>
      <c r="G28" s="70"/>
      <c r="H28" s="70"/>
      <c r="I28" s="59"/>
      <c r="J28" s="72">
        <f>SUM(IF(D28-C28&lt;0,"0:00",D28-C28))+SUM(IF(F28-E28&lt;0,"0:00",F28-E28))+SUM(IF(H28-G28&lt;0,"0:00",H28-G28))</f>
        <v>0</v>
      </c>
      <c r="K28" s="54"/>
      <c r="L28" s="54"/>
      <c r="M28" s="54"/>
      <c r="N28" s="54"/>
      <c r="O28" s="54"/>
      <c r="P28" s="54"/>
      <c r="Q28" s="54"/>
      <c r="R28" s="54"/>
      <c r="S28" s="67">
        <f>SUM(K28:R29)</f>
        <v>0</v>
      </c>
      <c r="T28" s="48"/>
      <c r="U28" s="41"/>
    </row>
    <row r="29" spans="1:21" x14ac:dyDescent="0.25">
      <c r="A29" s="94"/>
      <c r="B29" s="81"/>
      <c r="C29" s="71"/>
      <c r="D29" s="71"/>
      <c r="E29" s="71"/>
      <c r="F29" s="71"/>
      <c r="G29" s="71"/>
      <c r="H29" s="71"/>
      <c r="I29" s="60"/>
      <c r="J29" s="73"/>
      <c r="K29" s="55"/>
      <c r="L29" s="55"/>
      <c r="M29" s="55"/>
      <c r="N29" s="55"/>
      <c r="O29" s="55"/>
      <c r="P29" s="55"/>
      <c r="Q29" s="55"/>
      <c r="R29" s="55"/>
      <c r="S29" s="68"/>
      <c r="T29" s="48"/>
      <c r="U29" s="41"/>
    </row>
    <row r="30" spans="1:21" x14ac:dyDescent="0.25">
      <c r="A30" s="94" t="s">
        <v>16</v>
      </c>
      <c r="B30" s="80">
        <f>O4+9</f>
        <v>43479</v>
      </c>
      <c r="C30" s="70"/>
      <c r="D30" s="70"/>
      <c r="E30" s="70"/>
      <c r="F30" s="70"/>
      <c r="G30" s="70"/>
      <c r="H30" s="70"/>
      <c r="I30" s="59"/>
      <c r="J30" s="72">
        <f>SUM(IF(D30-C30&lt;0,"0:00",D30-C30))+SUM(IF(F30-E30&lt;0,"0:00",F30-E30))+SUM(IF(H30-G30&lt;0,"0:00",H30-G30))</f>
        <v>0</v>
      </c>
      <c r="K30" s="54"/>
      <c r="L30" s="54"/>
      <c r="M30" s="54"/>
      <c r="N30" s="54"/>
      <c r="O30" s="54"/>
      <c r="P30" s="54"/>
      <c r="Q30" s="54"/>
      <c r="R30" s="54"/>
      <c r="S30" s="67">
        <f>SUM(K30:R31)</f>
        <v>0</v>
      </c>
      <c r="T30" s="48"/>
      <c r="U30" s="41"/>
    </row>
    <row r="31" spans="1:21" x14ac:dyDescent="0.25">
      <c r="A31" s="94"/>
      <c r="B31" s="81"/>
      <c r="C31" s="71"/>
      <c r="D31" s="71"/>
      <c r="E31" s="71"/>
      <c r="F31" s="71"/>
      <c r="G31" s="71"/>
      <c r="H31" s="71"/>
      <c r="I31" s="60"/>
      <c r="J31" s="73"/>
      <c r="K31" s="55"/>
      <c r="L31" s="55"/>
      <c r="M31" s="55"/>
      <c r="N31" s="55"/>
      <c r="O31" s="55"/>
      <c r="P31" s="55"/>
      <c r="Q31" s="55"/>
      <c r="R31" s="55"/>
      <c r="S31" s="68"/>
      <c r="T31" s="48"/>
      <c r="U31" s="41"/>
    </row>
    <row r="32" spans="1:21" x14ac:dyDescent="0.25">
      <c r="A32" s="94" t="s">
        <v>17</v>
      </c>
      <c r="B32" s="80">
        <f>O4+10</f>
        <v>43480</v>
      </c>
      <c r="C32" s="70"/>
      <c r="D32" s="70"/>
      <c r="E32" s="70"/>
      <c r="F32" s="70"/>
      <c r="G32" s="70"/>
      <c r="H32" s="70"/>
      <c r="I32" s="59"/>
      <c r="J32" s="72">
        <f>SUM(IF(D32-C32&lt;0,"0:00",D32-C32))+SUM(IF(F32-E32&lt;0,"0:00",F32-E32))+SUM(IF(H32-G32&lt;0,"0:00",H32-G32))</f>
        <v>0</v>
      </c>
      <c r="K32" s="54"/>
      <c r="L32" s="54"/>
      <c r="M32" s="54"/>
      <c r="N32" s="54"/>
      <c r="O32" s="54"/>
      <c r="P32" s="54"/>
      <c r="Q32" s="54"/>
      <c r="R32" s="54"/>
      <c r="S32" s="67">
        <f>SUM(K32:R33)</f>
        <v>0</v>
      </c>
      <c r="T32" s="48"/>
      <c r="U32" s="41"/>
    </row>
    <row r="33" spans="1:28" x14ac:dyDescent="0.25">
      <c r="A33" s="94"/>
      <c r="B33" s="81"/>
      <c r="C33" s="71"/>
      <c r="D33" s="71"/>
      <c r="E33" s="71"/>
      <c r="F33" s="71"/>
      <c r="G33" s="71"/>
      <c r="H33" s="71"/>
      <c r="I33" s="60"/>
      <c r="J33" s="73"/>
      <c r="K33" s="55"/>
      <c r="L33" s="55"/>
      <c r="M33" s="55"/>
      <c r="N33" s="55"/>
      <c r="O33" s="55"/>
      <c r="P33" s="55"/>
      <c r="Q33" s="55"/>
      <c r="R33" s="55"/>
      <c r="S33" s="68"/>
      <c r="T33" s="48"/>
      <c r="U33" s="41"/>
    </row>
    <row r="34" spans="1:28" x14ac:dyDescent="0.25">
      <c r="A34" s="94" t="s">
        <v>18</v>
      </c>
      <c r="B34" s="80">
        <f>O4+11</f>
        <v>43481</v>
      </c>
      <c r="C34" s="70"/>
      <c r="D34" s="70"/>
      <c r="E34" s="70"/>
      <c r="F34" s="70"/>
      <c r="G34" s="70"/>
      <c r="H34" s="70"/>
      <c r="I34" s="59"/>
      <c r="J34" s="72">
        <f>SUM(IF(D34-C34&lt;0,"0:00",D34-C34))+SUM(IF(F34-E34&lt;0,"0:00",F34-E34))+SUM(IF(H34-G34&lt;0,"0:00",H34-G34))</f>
        <v>0</v>
      </c>
      <c r="K34" s="54"/>
      <c r="L34" s="54"/>
      <c r="M34" s="54"/>
      <c r="N34" s="54"/>
      <c r="O34" s="54"/>
      <c r="P34" s="54"/>
      <c r="Q34" s="54"/>
      <c r="R34" s="54"/>
      <c r="S34" s="67">
        <f>SUM(K34:R35)</f>
        <v>0</v>
      </c>
      <c r="T34" s="48"/>
      <c r="U34" s="41"/>
    </row>
    <row r="35" spans="1:28" x14ac:dyDescent="0.25">
      <c r="A35" s="94"/>
      <c r="B35" s="81"/>
      <c r="C35" s="71"/>
      <c r="D35" s="71"/>
      <c r="E35" s="71"/>
      <c r="F35" s="71"/>
      <c r="G35" s="71"/>
      <c r="H35" s="71"/>
      <c r="I35" s="60"/>
      <c r="J35" s="73"/>
      <c r="K35" s="55"/>
      <c r="L35" s="55"/>
      <c r="M35" s="55"/>
      <c r="N35" s="55"/>
      <c r="O35" s="55"/>
      <c r="P35" s="55"/>
      <c r="Q35" s="55"/>
      <c r="R35" s="55"/>
      <c r="S35" s="68"/>
      <c r="T35" s="48"/>
      <c r="U35" s="41"/>
    </row>
    <row r="36" spans="1:28" x14ac:dyDescent="0.25">
      <c r="A36" s="94" t="s">
        <v>19</v>
      </c>
      <c r="B36" s="80">
        <f>O4+12</f>
        <v>43482</v>
      </c>
      <c r="C36" s="70"/>
      <c r="D36" s="70"/>
      <c r="E36" s="70"/>
      <c r="F36" s="70"/>
      <c r="G36" s="70"/>
      <c r="H36" s="70"/>
      <c r="I36" s="59"/>
      <c r="J36" s="72">
        <f>SUM(IF(D36-C36&lt;0,"0:00",D36-C36))+SUM(IF(F36-E36&lt;0,"0:00",F36-E36))+SUM(IF(H36-G36&lt;0,"0:00",H36-G36))</f>
        <v>0</v>
      </c>
      <c r="K36" s="54"/>
      <c r="L36" s="54"/>
      <c r="M36" s="54"/>
      <c r="N36" s="54"/>
      <c r="O36" s="54"/>
      <c r="P36" s="54"/>
      <c r="Q36" s="54"/>
      <c r="R36" s="54"/>
      <c r="S36" s="67">
        <f>SUM(K36:R37)</f>
        <v>0</v>
      </c>
      <c r="T36" s="48"/>
      <c r="U36" s="41"/>
    </row>
    <row r="37" spans="1:28" x14ac:dyDescent="0.25">
      <c r="A37" s="94"/>
      <c r="B37" s="81"/>
      <c r="C37" s="71"/>
      <c r="D37" s="71"/>
      <c r="E37" s="71"/>
      <c r="F37" s="71"/>
      <c r="G37" s="71"/>
      <c r="H37" s="71"/>
      <c r="I37" s="60"/>
      <c r="J37" s="73"/>
      <c r="K37" s="55"/>
      <c r="L37" s="55"/>
      <c r="M37" s="55"/>
      <c r="N37" s="55"/>
      <c r="O37" s="55"/>
      <c r="P37" s="55"/>
      <c r="Q37" s="55"/>
      <c r="R37" s="55"/>
      <c r="S37" s="68"/>
      <c r="T37" s="48"/>
      <c r="U37" s="41"/>
    </row>
    <row r="38" spans="1:28" x14ac:dyDescent="0.25">
      <c r="A38" s="94" t="s">
        <v>20</v>
      </c>
      <c r="B38" s="80">
        <f>O4+13</f>
        <v>43483</v>
      </c>
      <c r="C38" s="70"/>
      <c r="D38" s="70"/>
      <c r="E38" s="70"/>
      <c r="F38" s="70"/>
      <c r="G38" s="70"/>
      <c r="H38" s="70"/>
      <c r="I38" s="59"/>
      <c r="J38" s="72">
        <f>SUM(IF(D38-C38&lt;0,"0:00",D38-C38))+SUM(IF(F38-E38&lt;0,"0:00",F38-E38))+SUM(IF(H38-G38&lt;0,"0:00",H38-G38))</f>
        <v>0</v>
      </c>
      <c r="K38" s="54"/>
      <c r="L38" s="54"/>
      <c r="M38" s="54"/>
      <c r="N38" s="54"/>
      <c r="O38" s="54"/>
      <c r="P38" s="54"/>
      <c r="Q38" s="54"/>
      <c r="R38" s="54"/>
      <c r="S38" s="67">
        <f>SUM(K38:R39)</f>
        <v>0</v>
      </c>
      <c r="T38" s="48"/>
      <c r="U38" s="41"/>
    </row>
    <row r="39" spans="1:28" x14ac:dyDescent="0.25">
      <c r="A39" s="94"/>
      <c r="B39" s="81"/>
      <c r="C39" s="71"/>
      <c r="D39" s="71"/>
      <c r="E39" s="71"/>
      <c r="F39" s="71"/>
      <c r="G39" s="71"/>
      <c r="H39" s="71"/>
      <c r="I39" s="60"/>
      <c r="J39" s="73"/>
      <c r="K39" s="55"/>
      <c r="L39" s="55"/>
      <c r="M39" s="55"/>
      <c r="N39" s="55"/>
      <c r="O39" s="55"/>
      <c r="P39" s="55"/>
      <c r="Q39" s="55"/>
      <c r="R39" s="55"/>
      <c r="S39" s="68"/>
      <c r="T39" s="48"/>
      <c r="U39" s="41"/>
    </row>
    <row r="40" spans="1:28" ht="18" customHeight="1" x14ac:dyDescent="0.25">
      <c r="A40" s="107" t="s">
        <v>60</v>
      </c>
      <c r="B40" s="108"/>
      <c r="C40" s="107"/>
      <c r="D40" s="107"/>
      <c r="E40" s="107"/>
      <c r="F40" s="107"/>
      <c r="G40" s="107"/>
      <c r="H40" s="107"/>
      <c r="I40" s="107"/>
      <c r="J40" s="30">
        <f>SUM(J26:J39)</f>
        <v>0</v>
      </c>
      <c r="K40" s="47">
        <f t="shared" ref="K40:T40" si="1">SUM(K26:K39)</f>
        <v>0</v>
      </c>
      <c r="L40" s="47">
        <f t="shared" si="1"/>
        <v>0</v>
      </c>
      <c r="M40" s="47">
        <f t="shared" si="1"/>
        <v>0</v>
      </c>
      <c r="N40" s="47">
        <f t="shared" si="1"/>
        <v>0</v>
      </c>
      <c r="O40" s="47">
        <f t="shared" si="1"/>
        <v>0</v>
      </c>
      <c r="P40" s="47">
        <f t="shared" si="1"/>
        <v>0</v>
      </c>
      <c r="Q40" s="47">
        <f t="shared" si="1"/>
        <v>0</v>
      </c>
      <c r="R40" s="47">
        <f t="shared" si="1"/>
        <v>0</v>
      </c>
      <c r="S40" s="47">
        <f t="shared" si="1"/>
        <v>0</v>
      </c>
      <c r="T40" s="47">
        <f t="shared" si="1"/>
        <v>0</v>
      </c>
      <c r="U40" s="42"/>
    </row>
    <row r="41" spans="1:28" ht="7.5" customHeight="1" x14ac:dyDescent="0.25">
      <c r="A41" s="103"/>
      <c r="B41" s="104"/>
      <c r="C41" s="104"/>
      <c r="D41" s="104"/>
      <c r="E41" s="104"/>
      <c r="F41" s="104"/>
      <c r="G41" s="104"/>
      <c r="H41" s="104"/>
      <c r="I41" s="104"/>
      <c r="J41" s="104"/>
      <c r="K41" s="104"/>
      <c r="L41" s="104"/>
      <c r="M41" s="104"/>
      <c r="N41" s="104"/>
      <c r="O41" s="104"/>
      <c r="P41" s="104"/>
      <c r="Q41" s="104"/>
      <c r="R41" s="104"/>
      <c r="S41" s="104"/>
      <c r="T41" s="104"/>
      <c r="U41" s="105"/>
    </row>
    <row r="42" spans="1:28" x14ac:dyDescent="0.25">
      <c r="A42" s="106"/>
      <c r="B42" s="106"/>
      <c r="C42" s="106"/>
      <c r="D42" s="106"/>
      <c r="E42" s="106"/>
      <c r="F42" s="106"/>
      <c r="G42" s="106"/>
      <c r="H42" s="106"/>
      <c r="I42" s="106"/>
      <c r="J42" s="115" t="s">
        <v>5</v>
      </c>
      <c r="K42" s="102" t="s">
        <v>6</v>
      </c>
      <c r="L42" s="102" t="s">
        <v>7</v>
      </c>
      <c r="M42" s="115" t="s">
        <v>8</v>
      </c>
      <c r="N42" s="115" t="s">
        <v>9</v>
      </c>
      <c r="O42" s="109" t="str">
        <f>O6</f>
        <v xml:space="preserve"> </v>
      </c>
      <c r="P42" s="109" t="str">
        <f>P6</f>
        <v xml:space="preserve"> </v>
      </c>
      <c r="Q42" s="109" t="str">
        <f>Q6</f>
        <v xml:space="preserve"> </v>
      </c>
      <c r="R42" s="109" t="str">
        <f>R6</f>
        <v xml:space="preserve"> </v>
      </c>
      <c r="S42" s="111" t="s">
        <v>10</v>
      </c>
      <c r="T42" s="124" t="s">
        <v>11</v>
      </c>
      <c r="U42" s="125"/>
    </row>
    <row r="43" spans="1:28" x14ac:dyDescent="0.25">
      <c r="A43" s="69"/>
      <c r="B43" s="69"/>
      <c r="C43" s="69"/>
      <c r="D43" s="69"/>
      <c r="E43" s="69"/>
      <c r="F43" s="69"/>
      <c r="G43" s="69"/>
      <c r="H43" s="69"/>
      <c r="I43" s="69"/>
      <c r="J43" s="115"/>
      <c r="K43" s="102"/>
      <c r="L43" s="102"/>
      <c r="M43" s="115"/>
      <c r="N43" s="115"/>
      <c r="O43" s="110"/>
      <c r="P43" s="110"/>
      <c r="Q43" s="110"/>
      <c r="R43" s="110"/>
      <c r="S43" s="112"/>
      <c r="T43" s="32" t="s">
        <v>12</v>
      </c>
      <c r="U43" s="32" t="s">
        <v>13</v>
      </c>
    </row>
    <row r="44" spans="1:28" ht="17.25" customHeight="1" x14ac:dyDescent="0.25">
      <c r="A44" s="101" t="s">
        <v>50</v>
      </c>
      <c r="B44" s="101"/>
      <c r="C44" s="101"/>
      <c r="D44" s="101"/>
      <c r="E44" s="101"/>
      <c r="F44" s="101"/>
      <c r="G44" s="101"/>
      <c r="H44" s="101"/>
      <c r="I44" s="101"/>
      <c r="J44" s="33">
        <f>SUM(J22+J40)</f>
        <v>0</v>
      </c>
      <c r="K44" s="49">
        <f t="shared" ref="K44:O44" si="2">SUM(K22+K40)</f>
        <v>0</v>
      </c>
      <c r="L44" s="49">
        <f t="shared" si="2"/>
        <v>0</v>
      </c>
      <c r="M44" s="49">
        <f t="shared" si="2"/>
        <v>0</v>
      </c>
      <c r="N44" s="49">
        <f>SUM(N22+N40)</f>
        <v>0</v>
      </c>
      <c r="O44" s="49">
        <f t="shared" si="2"/>
        <v>0</v>
      </c>
      <c r="P44" s="49">
        <f>SUM(P22+P40)</f>
        <v>0</v>
      </c>
      <c r="Q44" s="49">
        <f>SUM(Q22+Q40)</f>
        <v>0</v>
      </c>
      <c r="R44" s="49">
        <f>SUM(R22+R40)</f>
        <v>0</v>
      </c>
      <c r="S44" s="49">
        <f>ROUND(SUM(S22+S40),1)</f>
        <v>0</v>
      </c>
      <c r="T44" s="49">
        <f>SUM(T22+T40)</f>
        <v>0</v>
      </c>
      <c r="U44" s="43"/>
    </row>
    <row r="45" spans="1:28" s="34" customFormat="1" x14ac:dyDescent="0.25">
      <c r="A45" s="116" t="s">
        <v>48</v>
      </c>
      <c r="B45" s="117"/>
      <c r="C45" s="120"/>
      <c r="D45" s="120"/>
      <c r="E45" s="120"/>
      <c r="F45" s="120"/>
      <c r="G45" s="120"/>
      <c r="H45" s="120"/>
      <c r="I45" s="120"/>
      <c r="J45" s="120"/>
      <c r="K45" s="120"/>
      <c r="L45" s="120"/>
      <c r="M45" s="120"/>
      <c r="N45" s="120"/>
      <c r="O45" s="120"/>
      <c r="P45" s="120"/>
      <c r="Q45" s="120"/>
      <c r="R45" s="120"/>
      <c r="S45" s="120"/>
      <c r="T45" s="120"/>
      <c r="U45" s="121"/>
      <c r="V45" s="16"/>
      <c r="W45" s="16"/>
      <c r="X45" s="16"/>
      <c r="Y45" s="16"/>
      <c r="Z45" s="16"/>
      <c r="AA45" s="16"/>
      <c r="AB45" s="16"/>
    </row>
    <row r="46" spans="1:28" s="34" customFormat="1" x14ac:dyDescent="0.25">
      <c r="A46" s="118"/>
      <c r="B46" s="119"/>
      <c r="C46" s="122"/>
      <c r="D46" s="122"/>
      <c r="E46" s="122"/>
      <c r="F46" s="122"/>
      <c r="G46" s="122"/>
      <c r="H46" s="122"/>
      <c r="I46" s="122"/>
      <c r="J46" s="122"/>
      <c r="K46" s="122"/>
      <c r="L46" s="122"/>
      <c r="M46" s="122"/>
      <c r="N46" s="122"/>
      <c r="O46" s="122"/>
      <c r="P46" s="122"/>
      <c r="Q46" s="122"/>
      <c r="R46" s="122"/>
      <c r="S46" s="122"/>
      <c r="T46" s="122"/>
      <c r="U46" s="123"/>
      <c r="V46" s="16"/>
      <c r="W46" s="16"/>
      <c r="X46" s="16"/>
      <c r="Y46" s="16"/>
      <c r="Z46" s="16"/>
      <c r="AA46" s="16"/>
      <c r="AB46" s="16"/>
    </row>
    <row r="47" spans="1:28" x14ac:dyDescent="0.25">
      <c r="A47" s="113" t="s">
        <v>49</v>
      </c>
      <c r="B47" s="113"/>
      <c r="C47" s="113"/>
      <c r="D47" s="113"/>
      <c r="E47" s="113"/>
      <c r="F47" s="113"/>
      <c r="G47" s="113"/>
      <c r="H47" s="113"/>
      <c r="I47" s="113"/>
      <c r="J47" s="113"/>
      <c r="K47" s="113"/>
      <c r="L47" s="113"/>
      <c r="M47" s="113"/>
      <c r="N47" s="113"/>
      <c r="O47" s="113"/>
      <c r="P47" s="113"/>
      <c r="Q47" s="113"/>
      <c r="R47" s="113"/>
      <c r="S47" s="113"/>
      <c r="T47" s="113"/>
      <c r="U47" s="113"/>
    </row>
    <row r="48" spans="1:28" x14ac:dyDescent="0.25">
      <c r="A48" s="15"/>
      <c r="B48" s="127"/>
      <c r="C48" s="127"/>
      <c r="D48" s="127"/>
      <c r="E48" s="127"/>
      <c r="F48" s="127"/>
      <c r="G48" s="127"/>
      <c r="H48" s="127"/>
      <c r="I48" s="127"/>
      <c r="J48" s="127"/>
      <c r="K48" s="127"/>
      <c r="L48" s="15"/>
      <c r="M48" s="127"/>
      <c r="N48" s="127"/>
      <c r="O48" s="127"/>
      <c r="P48" s="127"/>
      <c r="Q48" s="127"/>
      <c r="R48" s="127"/>
      <c r="S48" s="127"/>
      <c r="T48" s="15"/>
      <c r="U48" s="15"/>
    </row>
    <row r="49" spans="1:22" x14ac:dyDescent="0.25">
      <c r="A49" s="15"/>
      <c r="B49" s="128"/>
      <c r="C49" s="128"/>
      <c r="D49" s="128"/>
      <c r="E49" s="128"/>
      <c r="F49" s="128"/>
      <c r="G49" s="128"/>
      <c r="H49" s="128"/>
      <c r="I49" s="128"/>
      <c r="J49" s="128"/>
      <c r="K49" s="128"/>
      <c r="L49" s="15"/>
      <c r="M49" s="128"/>
      <c r="N49" s="128"/>
      <c r="O49" s="128"/>
      <c r="P49" s="128"/>
      <c r="Q49" s="128"/>
      <c r="R49" s="128"/>
      <c r="S49" s="128"/>
      <c r="T49" s="15"/>
      <c r="U49" s="15"/>
    </row>
    <row r="50" spans="1:22" ht="17" customHeight="1" x14ac:dyDescent="0.25">
      <c r="A50" s="15"/>
      <c r="B50" s="127" t="s">
        <v>46</v>
      </c>
      <c r="C50" s="127"/>
      <c r="D50" s="127"/>
      <c r="E50" s="127"/>
      <c r="F50" s="127"/>
      <c r="G50" s="127"/>
      <c r="H50" s="127"/>
      <c r="I50" s="127"/>
      <c r="J50" s="127"/>
      <c r="K50" s="127"/>
      <c r="L50" s="15"/>
      <c r="M50" s="127" t="s">
        <v>47</v>
      </c>
      <c r="N50" s="127"/>
      <c r="O50" s="127"/>
      <c r="P50" s="127"/>
      <c r="Q50" s="127"/>
      <c r="R50" s="127"/>
      <c r="S50" s="127"/>
      <c r="T50" s="15"/>
      <c r="U50" s="15"/>
    </row>
    <row r="51" spans="1:22" x14ac:dyDescent="0.25">
      <c r="O51" s="35"/>
    </row>
    <row r="52" spans="1:22" ht="15" customHeight="1" x14ac:dyDescent="0.25">
      <c r="A52" s="126" t="s">
        <v>74</v>
      </c>
      <c r="B52" s="126"/>
      <c r="C52" s="126"/>
      <c r="D52" s="126"/>
      <c r="E52" s="126"/>
      <c r="F52" s="126"/>
      <c r="G52" s="126"/>
      <c r="H52" s="126"/>
      <c r="I52" s="126"/>
      <c r="J52" s="126"/>
      <c r="K52" s="126"/>
      <c r="L52" s="126"/>
      <c r="M52" s="126"/>
      <c r="N52" s="126"/>
      <c r="O52" s="126"/>
      <c r="P52" s="126"/>
      <c r="Q52" s="126"/>
      <c r="R52" s="36"/>
      <c r="S52" s="44" t="s">
        <v>78</v>
      </c>
      <c r="T52" s="36"/>
      <c r="U52" s="36"/>
      <c r="V52" s="36"/>
    </row>
    <row r="53" spans="1:22" ht="15" customHeight="1" x14ac:dyDescent="0.25">
      <c r="A53" s="126"/>
      <c r="B53" s="126"/>
      <c r="C53" s="126"/>
      <c r="D53" s="126"/>
      <c r="E53" s="126"/>
      <c r="F53" s="126"/>
      <c r="G53" s="126"/>
      <c r="H53" s="126"/>
      <c r="I53" s="126"/>
      <c r="J53" s="126"/>
      <c r="K53" s="126"/>
      <c r="L53" s="126"/>
      <c r="M53" s="126"/>
      <c r="N53" s="126"/>
      <c r="O53" s="126"/>
      <c r="P53" s="126"/>
      <c r="Q53" s="126"/>
      <c r="R53" s="37"/>
      <c r="S53" s="38"/>
    </row>
    <row r="54" spans="1:22" x14ac:dyDescent="0.25">
      <c r="A54" s="126"/>
      <c r="B54" s="126"/>
      <c r="C54" s="126"/>
      <c r="D54" s="126"/>
      <c r="E54" s="126"/>
      <c r="F54" s="126"/>
      <c r="G54" s="126"/>
      <c r="H54" s="126"/>
      <c r="I54" s="126"/>
      <c r="J54" s="126"/>
      <c r="K54" s="126"/>
      <c r="L54" s="126"/>
      <c r="M54" s="126"/>
      <c r="N54" s="126"/>
      <c r="O54" s="126"/>
      <c r="P54" s="126"/>
      <c r="Q54" s="126"/>
      <c r="R54" s="37"/>
      <c r="S54" s="38"/>
    </row>
    <row r="55" spans="1:22" x14ac:dyDescent="0.25">
      <c r="J55" s="38"/>
      <c r="K55" s="37"/>
      <c r="L55" s="37"/>
      <c r="M55" s="37"/>
      <c r="N55" s="37"/>
      <c r="O55" s="37"/>
      <c r="P55" s="37"/>
      <c r="Q55" s="37"/>
      <c r="R55" s="37"/>
      <c r="S55" s="37"/>
    </row>
    <row r="56" spans="1:22" x14ac:dyDescent="0.25">
      <c r="J56" s="38"/>
      <c r="K56" s="37"/>
      <c r="L56" s="37"/>
      <c r="M56" s="37"/>
      <c r="N56" s="37"/>
      <c r="O56" s="37"/>
      <c r="P56" s="37"/>
      <c r="Q56" s="37"/>
      <c r="R56" s="37"/>
      <c r="S56" s="37"/>
    </row>
    <row r="57" spans="1:22" x14ac:dyDescent="0.25">
      <c r="J57" s="37"/>
      <c r="K57" s="37"/>
      <c r="L57" s="37"/>
      <c r="M57" s="37"/>
      <c r="N57" s="37"/>
      <c r="O57" s="37"/>
      <c r="P57" s="37"/>
      <c r="Q57" s="39"/>
      <c r="R57" s="37"/>
      <c r="S57" s="37"/>
    </row>
    <row r="58" spans="1:22" ht="15" customHeight="1" x14ac:dyDescent="0.25">
      <c r="J58" s="37"/>
      <c r="K58" s="37"/>
      <c r="L58" s="37"/>
      <c r="M58" s="37"/>
      <c r="N58" s="37"/>
      <c r="O58" s="37"/>
      <c r="P58" s="37"/>
      <c r="Q58" s="37"/>
      <c r="R58" s="37"/>
      <c r="S58" s="37"/>
    </row>
    <row r="59" spans="1:22" x14ac:dyDescent="0.25">
      <c r="J59" s="37"/>
      <c r="K59" s="37"/>
      <c r="L59" s="37"/>
      <c r="M59" s="37"/>
      <c r="N59" s="37"/>
      <c r="O59" s="37"/>
      <c r="P59" s="37"/>
      <c r="Q59" s="37"/>
      <c r="R59" s="37"/>
      <c r="S59" s="37"/>
    </row>
    <row r="60" spans="1:22" x14ac:dyDescent="0.25">
      <c r="J60" s="37"/>
      <c r="K60" s="37"/>
      <c r="L60" s="37"/>
      <c r="M60" s="37"/>
      <c r="N60" s="37"/>
      <c r="O60" s="37"/>
      <c r="P60" s="37"/>
      <c r="Q60" s="37"/>
      <c r="R60" s="37"/>
      <c r="S60" s="37"/>
    </row>
    <row r="61" spans="1:22" x14ac:dyDescent="0.25">
      <c r="J61" s="37"/>
      <c r="K61" s="37"/>
      <c r="L61" s="37"/>
      <c r="M61" s="37"/>
      <c r="N61" s="37"/>
      <c r="O61" s="37"/>
      <c r="P61" s="37"/>
      <c r="Q61" s="37"/>
      <c r="R61" s="37"/>
      <c r="S61" s="37"/>
    </row>
  </sheetData>
  <sheetProtection selectLockedCells="1"/>
  <protectedRanges>
    <protectedRange sqref="H4 L4 O4 S4 U8:U22 U44 A45 U40 I1 D2 K2:O2 T8:T14 T26:U26 K26:R39 T29:U39 U27:U28 T17:T21 K8:R21 O6:R6 F2:I3 E3 C8:I21 C26:I39" name="Default editable" securityDescriptor="O:WDG:WDD:(A;;CC;;;WD)"/>
  </protectedRanges>
  <dataConsolidate/>
  <mergeCells count="327">
    <mergeCell ref="A52:Q54"/>
    <mergeCell ref="B50:K50"/>
    <mergeCell ref="M50:S50"/>
    <mergeCell ref="A43:I43"/>
    <mergeCell ref="J42:J43"/>
    <mergeCell ref="K42:K43"/>
    <mergeCell ref="B48:K49"/>
    <mergeCell ref="A5:N5"/>
    <mergeCell ref="A36:A37"/>
    <mergeCell ref="H36:H37"/>
    <mergeCell ref="E34:E35"/>
    <mergeCell ref="F34:F35"/>
    <mergeCell ref="M36:M37"/>
    <mergeCell ref="L34:L35"/>
    <mergeCell ref="A38:A39"/>
    <mergeCell ref="A34:A35"/>
    <mergeCell ref="C34:C35"/>
    <mergeCell ref="G38:G39"/>
    <mergeCell ref="I36:I37"/>
    <mergeCell ref="G36:G37"/>
    <mergeCell ref="D34:D35"/>
    <mergeCell ref="B38:B39"/>
    <mergeCell ref="F38:F39"/>
    <mergeCell ref="M48:S49"/>
    <mergeCell ref="R42:R43"/>
    <mergeCell ref="S42:S43"/>
    <mergeCell ref="A47:U47"/>
    <mergeCell ref="K2:O2"/>
    <mergeCell ref="M4:N4"/>
    <mergeCell ref="K38:K39"/>
    <mergeCell ref="M42:M43"/>
    <mergeCell ref="J38:J39"/>
    <mergeCell ref="S38:S39"/>
    <mergeCell ref="L38:L39"/>
    <mergeCell ref="M38:M39"/>
    <mergeCell ref="N38:N39"/>
    <mergeCell ref="O38:O39"/>
    <mergeCell ref="N42:N43"/>
    <mergeCell ref="R38:R39"/>
    <mergeCell ref="O42:O43"/>
    <mergeCell ref="P42:P43"/>
    <mergeCell ref="Q42:Q43"/>
    <mergeCell ref="A45:B46"/>
    <mergeCell ref="C45:U46"/>
    <mergeCell ref="C38:C39"/>
    <mergeCell ref="D38:D39"/>
    <mergeCell ref="E38:E39"/>
    <mergeCell ref="T42:U42"/>
    <mergeCell ref="S36:S37"/>
    <mergeCell ref="P36:P37"/>
    <mergeCell ref="F36:F37"/>
    <mergeCell ref="G34:G35"/>
    <mergeCell ref="H34:H35"/>
    <mergeCell ref="Q32:Q33"/>
    <mergeCell ref="N32:N33"/>
    <mergeCell ref="K30:K31"/>
    <mergeCell ref="R36:R37"/>
    <mergeCell ref="O36:O37"/>
    <mergeCell ref="M32:M33"/>
    <mergeCell ref="O32:O33"/>
    <mergeCell ref="F32:F33"/>
    <mergeCell ref="A42:I42"/>
    <mergeCell ref="K34:K35"/>
    <mergeCell ref="C36:C37"/>
    <mergeCell ref="D36:D37"/>
    <mergeCell ref="E36:E37"/>
    <mergeCell ref="K36:K37"/>
    <mergeCell ref="L36:L37"/>
    <mergeCell ref="Q38:Q39"/>
    <mergeCell ref="A40:I40"/>
    <mergeCell ref="Q36:Q37"/>
    <mergeCell ref="O34:O35"/>
    <mergeCell ref="Q34:Q35"/>
    <mergeCell ref="N34:N35"/>
    <mergeCell ref="M34:M35"/>
    <mergeCell ref="P34:P35"/>
    <mergeCell ref="T6:U6"/>
    <mergeCell ref="J34:J35"/>
    <mergeCell ref="J32:J33"/>
    <mergeCell ref="K32:K33"/>
    <mergeCell ref="H32:H33"/>
    <mergeCell ref="L32:L33"/>
    <mergeCell ref="J30:J31"/>
    <mergeCell ref="A44:I44"/>
    <mergeCell ref="L42:L43"/>
    <mergeCell ref="A41:U41"/>
    <mergeCell ref="S32:S33"/>
    <mergeCell ref="S34:S35"/>
    <mergeCell ref="J36:J37"/>
    <mergeCell ref="I38:I39"/>
    <mergeCell ref="B36:B37"/>
    <mergeCell ref="R32:R33"/>
    <mergeCell ref="P32:P33"/>
    <mergeCell ref="R34:R35"/>
    <mergeCell ref="N36:N37"/>
    <mergeCell ref="I32:I33"/>
    <mergeCell ref="B34:B35"/>
    <mergeCell ref="H38:H39"/>
    <mergeCell ref="P38:P39"/>
    <mergeCell ref="I34:I35"/>
    <mergeCell ref="D28:D29"/>
    <mergeCell ref="E28:E29"/>
    <mergeCell ref="F28:F29"/>
    <mergeCell ref="B28:B29"/>
    <mergeCell ref="G28:G29"/>
    <mergeCell ref="B32:B33"/>
    <mergeCell ref="A30:A31"/>
    <mergeCell ref="C30:C31"/>
    <mergeCell ref="D30:D31"/>
    <mergeCell ref="E30:E31"/>
    <mergeCell ref="B30:B31"/>
    <mergeCell ref="F30:F31"/>
    <mergeCell ref="A32:A33"/>
    <mergeCell ref="C32:C33"/>
    <mergeCell ref="D32:D33"/>
    <mergeCell ref="E32:E33"/>
    <mergeCell ref="G32:G33"/>
    <mergeCell ref="A28:A29"/>
    <mergeCell ref="C28:C29"/>
    <mergeCell ref="H28:H29"/>
    <mergeCell ref="J28:J29"/>
    <mergeCell ref="K28:K29"/>
    <mergeCell ref="G30:G31"/>
    <mergeCell ref="R26:R27"/>
    <mergeCell ref="S26:S27"/>
    <mergeCell ref="H26:H27"/>
    <mergeCell ref="O28:O29"/>
    <mergeCell ref="O30:O31"/>
    <mergeCell ref="R30:R31"/>
    <mergeCell ref="K26:K27"/>
    <mergeCell ref="L26:L27"/>
    <mergeCell ref="I26:I27"/>
    <mergeCell ref="J26:J27"/>
    <mergeCell ref="I28:I29"/>
    <mergeCell ref="L28:L29"/>
    <mergeCell ref="G26:G27"/>
    <mergeCell ref="S30:S31"/>
    <mergeCell ref="H30:H31"/>
    <mergeCell ref="I30:I31"/>
    <mergeCell ref="L30:L31"/>
    <mergeCell ref="A26:A27"/>
    <mergeCell ref="C26:C27"/>
    <mergeCell ref="D26:D27"/>
    <mergeCell ref="P18:P19"/>
    <mergeCell ref="Q14:Q15"/>
    <mergeCell ref="R18:R19"/>
    <mergeCell ref="S6:S7"/>
    <mergeCell ref="S16:S17"/>
    <mergeCell ref="S12:S13"/>
    <mergeCell ref="S14:S15"/>
    <mergeCell ref="P12:P13"/>
    <mergeCell ref="Q12:Q13"/>
    <mergeCell ref="Q10:Q11"/>
    <mergeCell ref="R6:R7"/>
    <mergeCell ref="S8:S9"/>
    <mergeCell ref="S10:S11"/>
    <mergeCell ref="L24:L25"/>
    <mergeCell ref="A24:I24"/>
    <mergeCell ref="J24:J25"/>
    <mergeCell ref="K24:K25"/>
    <mergeCell ref="E26:E27"/>
    <mergeCell ref="F26:F27"/>
    <mergeCell ref="B26:B27"/>
    <mergeCell ref="K6:K7"/>
    <mergeCell ref="L6:L7"/>
    <mergeCell ref="K10:K11"/>
    <mergeCell ref="J8:J9"/>
    <mergeCell ref="J12:J13"/>
    <mergeCell ref="K8:K9"/>
    <mergeCell ref="J6:J7"/>
    <mergeCell ref="C8:C9"/>
    <mergeCell ref="N18:N19"/>
    <mergeCell ref="M18:M19"/>
    <mergeCell ref="K16:K17"/>
    <mergeCell ref="L10:L11"/>
    <mergeCell ref="L8:L9"/>
    <mergeCell ref="F12:F13"/>
    <mergeCell ref="J10:J11"/>
    <mergeCell ref="H8:H9"/>
    <mergeCell ref="G18:G19"/>
    <mergeCell ref="H10:H11"/>
    <mergeCell ref="E14:E15"/>
    <mergeCell ref="G14:G15"/>
    <mergeCell ref="D18:D19"/>
    <mergeCell ref="N14:N15"/>
    <mergeCell ref="N16:N17"/>
    <mergeCell ref="I16:I17"/>
    <mergeCell ref="K14:K15"/>
    <mergeCell ref="F4:G4"/>
    <mergeCell ref="A6:I6"/>
    <mergeCell ref="I8:I9"/>
    <mergeCell ref="D12:D13"/>
    <mergeCell ref="I14:I15"/>
    <mergeCell ref="D8:D9"/>
    <mergeCell ref="E12:E13"/>
    <mergeCell ref="F16:F17"/>
    <mergeCell ref="C14:C15"/>
    <mergeCell ref="C16:C17"/>
    <mergeCell ref="G8:G9"/>
    <mergeCell ref="G10:G11"/>
    <mergeCell ref="A10:A11"/>
    <mergeCell ref="B12:B13"/>
    <mergeCell ref="C12:C13"/>
    <mergeCell ref="E8:E9"/>
    <mergeCell ref="D10:D11"/>
    <mergeCell ref="E10:E11"/>
    <mergeCell ref="B8:B9"/>
    <mergeCell ref="B10:B11"/>
    <mergeCell ref="B14:B15"/>
    <mergeCell ref="B16:B17"/>
    <mergeCell ref="H16:H17"/>
    <mergeCell ref="G12:G13"/>
    <mergeCell ref="H4:J4"/>
    <mergeCell ref="A12:A13"/>
    <mergeCell ref="C20:C21"/>
    <mergeCell ref="A14:A15"/>
    <mergeCell ref="A16:A17"/>
    <mergeCell ref="A18:A19"/>
    <mergeCell ref="C10:C11"/>
    <mergeCell ref="A8:A9"/>
    <mergeCell ref="F20:F21"/>
    <mergeCell ref="H12:H13"/>
    <mergeCell ref="A20:A21"/>
    <mergeCell ref="F8:F9"/>
    <mergeCell ref="D16:D17"/>
    <mergeCell ref="D14:D15"/>
    <mergeCell ref="D20:D21"/>
    <mergeCell ref="E20:E21"/>
    <mergeCell ref="B20:B21"/>
    <mergeCell ref="E16:E17"/>
    <mergeCell ref="E18:E19"/>
    <mergeCell ref="I12:I13"/>
    <mergeCell ref="F14:F15"/>
    <mergeCell ref="F10:F11"/>
    <mergeCell ref="A4:B4"/>
    <mergeCell ref="C4:E4"/>
    <mergeCell ref="A22:I22"/>
    <mergeCell ref="G20:G21"/>
    <mergeCell ref="K12:K13"/>
    <mergeCell ref="F18:F19"/>
    <mergeCell ref="G16:G17"/>
    <mergeCell ref="K18:K19"/>
    <mergeCell ref="N24:N25"/>
    <mergeCell ref="Q24:Q25"/>
    <mergeCell ref="O14:O15"/>
    <mergeCell ref="M14:M15"/>
    <mergeCell ref="K20:K21"/>
    <mergeCell ref="M20:M21"/>
    <mergeCell ref="H20:H21"/>
    <mergeCell ref="I20:I21"/>
    <mergeCell ref="C18:C19"/>
    <mergeCell ref="Q18:Q19"/>
    <mergeCell ref="B18:B19"/>
    <mergeCell ref="J20:J21"/>
    <mergeCell ref="M12:M13"/>
    <mergeCell ref="J18:J19"/>
    <mergeCell ref="J14:J15"/>
    <mergeCell ref="O20:O21"/>
    <mergeCell ref="L20:L21"/>
    <mergeCell ref="N20:N21"/>
    <mergeCell ref="O18:O19"/>
    <mergeCell ref="L16:L17"/>
    <mergeCell ref="N30:N31"/>
    <mergeCell ref="P24:P25"/>
    <mergeCell ref="M16:M17"/>
    <mergeCell ref="L18:L19"/>
    <mergeCell ref="M30:M31"/>
    <mergeCell ref="P30:P31"/>
    <mergeCell ref="Q30:Q31"/>
    <mergeCell ref="P20:P21"/>
    <mergeCell ref="P14:P15"/>
    <mergeCell ref="L14:L15"/>
    <mergeCell ref="O5:R5"/>
    <mergeCell ref="S28:S29"/>
    <mergeCell ref="R28:R29"/>
    <mergeCell ref="O8:O9"/>
    <mergeCell ref="M26:M27"/>
    <mergeCell ref="N26:N27"/>
    <mergeCell ref="O26:O27"/>
    <mergeCell ref="P26:P27"/>
    <mergeCell ref="Q26:Q27"/>
    <mergeCell ref="M28:M29"/>
    <mergeCell ref="N28:N29"/>
    <mergeCell ref="R20:R21"/>
    <mergeCell ref="Q20:Q21"/>
    <mergeCell ref="Q16:Q17"/>
    <mergeCell ref="P16:P17"/>
    <mergeCell ref="O16:O17"/>
    <mergeCell ref="R24:R25"/>
    <mergeCell ref="P28:P29"/>
    <mergeCell ref="Q28:Q29"/>
    <mergeCell ref="R16:R17"/>
    <mergeCell ref="R14:R15"/>
    <mergeCell ref="S18:S19"/>
    <mergeCell ref="Q2:R2"/>
    <mergeCell ref="O12:O13"/>
    <mergeCell ref="N12:N13"/>
    <mergeCell ref="I10:I11"/>
    <mergeCell ref="T24:U24"/>
    <mergeCell ref="O24:O25"/>
    <mergeCell ref="L12:L13"/>
    <mergeCell ref="D2:I2"/>
    <mergeCell ref="R12:R13"/>
    <mergeCell ref="N6:N7"/>
    <mergeCell ref="N10:N11"/>
    <mergeCell ref="P10:P11"/>
    <mergeCell ref="R8:R9"/>
    <mergeCell ref="S20:S21"/>
    <mergeCell ref="M24:M25"/>
    <mergeCell ref="Q8:Q9"/>
    <mergeCell ref="N8:N9"/>
    <mergeCell ref="A23:U23"/>
    <mergeCell ref="H18:H19"/>
    <mergeCell ref="I18:I19"/>
    <mergeCell ref="J16:J17"/>
    <mergeCell ref="S24:S25"/>
    <mergeCell ref="H14:H15"/>
    <mergeCell ref="S4:T4"/>
    <mergeCell ref="M6:M7"/>
    <mergeCell ref="M10:M11"/>
    <mergeCell ref="M8:M9"/>
    <mergeCell ref="O6:O7"/>
    <mergeCell ref="P6:P7"/>
    <mergeCell ref="Q6:Q7"/>
    <mergeCell ref="R10:R11"/>
    <mergeCell ref="O10:O11"/>
    <mergeCell ref="P8:P9"/>
  </mergeCells>
  <conditionalFormatting sqref="K8:T21 K26:T39">
    <cfRule type="cellIs" dxfId="23" priority="62" stopIfTrue="1" operator="greaterThan">
      <formula>24</formula>
    </cfRule>
  </conditionalFormatting>
  <conditionalFormatting sqref="K40:T40 K22:T22">
    <cfRule type="cellIs" dxfId="22" priority="57" stopIfTrue="1" operator="greaterThan">
      <formula>168</formula>
    </cfRule>
  </conditionalFormatting>
  <conditionalFormatting sqref="K44:T44">
    <cfRule type="cellIs" dxfId="21" priority="54" stopIfTrue="1" operator="greaterThan">
      <formula>336</formula>
    </cfRule>
  </conditionalFormatting>
  <conditionalFormatting sqref="J40 J22">
    <cfRule type="cellIs" dxfId="20" priority="46" stopIfTrue="1" operator="greaterThan">
      <formula>7</formula>
    </cfRule>
  </conditionalFormatting>
  <conditionalFormatting sqref="J44">
    <cfRule type="cellIs" dxfId="19" priority="45" stopIfTrue="1" operator="greaterThan">
      <formula>14</formula>
    </cfRule>
  </conditionalFormatting>
  <conditionalFormatting sqref="K44:T44 C8:H21 K8:T22 K26:T40 C26:H39">
    <cfRule type="cellIs" dxfId="18" priority="44" stopIfTrue="1" operator="lessThan">
      <formula>0</formula>
    </cfRule>
  </conditionalFormatting>
  <conditionalFormatting sqref="J44:T44 C8:H21 J8:T22 J26:T40 C26:J39">
    <cfRule type="containsErrors" dxfId="17" priority="64" stopIfTrue="1">
      <formula>ISERROR(C8)</formula>
    </cfRule>
  </conditionalFormatting>
  <conditionalFormatting sqref="G8:H21 G26:H39">
    <cfRule type="expression" dxfId="16" priority="27" stopIfTrue="1">
      <formula>OR($H8-$G8&lt;0,AND($H8 = $G8, $H8 &lt;&gt; 0, $G8 &lt;&gt; 0))</formula>
    </cfRule>
  </conditionalFormatting>
  <conditionalFormatting sqref="J8:J21 J26:J39">
    <cfRule type="expression" dxfId="15" priority="31" stopIfTrue="1">
      <formula>OR(ROUND($J8 * 24 + 0.043, 1) &lt;&gt; ($K8 + $L8))</formula>
    </cfRule>
    <cfRule type="expression" dxfId="14" priority="37" stopIfTrue="1">
      <formula>OR(OR($D8-$C8&lt;0),OR($F8-$E8&lt;0),OR($H8-$G8&lt;0),OR(ROUND($J8 * 24 + 0.043, 1) &lt;&gt; ($K8 + $L8)),OR($J8&gt;1))</formula>
    </cfRule>
  </conditionalFormatting>
  <conditionalFormatting sqref="E8:F21 E26:F39">
    <cfRule type="expression" dxfId="13" priority="19" stopIfTrue="1">
      <formula>OR($F8-$E8&lt;0,AND($F8 = $E8, $F8 &lt;&gt; 0, $E8 &lt;&gt; 0))</formula>
    </cfRule>
  </conditionalFormatting>
  <conditionalFormatting sqref="C8:D21 C26:D39">
    <cfRule type="expression" dxfId="12" priority="18" stopIfTrue="1">
      <formula>OR($D8-$C8&lt;0,AND($D8 = $C8, $D8 &lt;&gt; 0, $C8 &lt;&gt; 0))</formula>
    </cfRule>
  </conditionalFormatting>
  <conditionalFormatting sqref="C14:D21">
    <cfRule type="expression" dxfId="11" priority="12" stopIfTrue="1">
      <formula>OR($D14-$C14&lt;0,AND($D14 = $C14, $D14 &lt;&gt; 0, $C14 &lt;&gt; 0))</formula>
    </cfRule>
  </conditionalFormatting>
  <conditionalFormatting sqref="C30:D31">
    <cfRule type="expression" dxfId="10" priority="11" stopIfTrue="1">
      <formula>OR($D30-$C30&lt;0,AND($D30 = $C30, $D30 &lt;&gt; 0, $C30 &lt;&gt; 0))</formula>
    </cfRule>
  </conditionalFormatting>
  <conditionalFormatting sqref="C32:D33">
    <cfRule type="expression" dxfId="9" priority="10" stopIfTrue="1">
      <formula>OR($D32-$C32&lt;0,AND($D32 = $C32, $D32 &lt;&gt; 0, $C32 &lt;&gt; 0))</formula>
    </cfRule>
  </conditionalFormatting>
  <conditionalFormatting sqref="C34:D35">
    <cfRule type="expression" dxfId="8" priority="9" stopIfTrue="1">
      <formula>OR($D34-$C34&lt;0,AND($D34 = $C34, $D34 &lt;&gt; 0, $C34 &lt;&gt; 0))</formula>
    </cfRule>
  </conditionalFormatting>
  <conditionalFormatting sqref="C36:D37">
    <cfRule type="expression" dxfId="7" priority="8" stopIfTrue="1">
      <formula>OR($D36-$C36&lt;0,AND($D36 = $C36, $D36 &lt;&gt; 0, $C36 &lt;&gt; 0))</formula>
    </cfRule>
  </conditionalFormatting>
  <conditionalFormatting sqref="C38:D39">
    <cfRule type="expression" dxfId="6" priority="7" stopIfTrue="1">
      <formula>OR($D38-$C38&lt;0,AND($D38 = $C38, $D38 &lt;&gt; 0, $C38 &lt;&gt; 0))</formula>
    </cfRule>
  </conditionalFormatting>
  <conditionalFormatting sqref="C30:D31">
    <cfRule type="expression" dxfId="5" priority="6" stopIfTrue="1">
      <formula>OR($D30-$C30&lt;0,AND($D30 = $C30, $D30 &lt;&gt; 0, $C30 &lt;&gt; 0))</formula>
    </cfRule>
  </conditionalFormatting>
  <conditionalFormatting sqref="C32:D33">
    <cfRule type="expression" dxfId="4" priority="5" stopIfTrue="1">
      <formula>OR($D32-$C32&lt;0,AND($D32 = $C32, $D32 &lt;&gt; 0, $C32 &lt;&gt; 0))</formula>
    </cfRule>
  </conditionalFormatting>
  <conditionalFormatting sqref="C34:D35">
    <cfRule type="expression" dxfId="3" priority="4" stopIfTrue="1">
      <formula>OR($D34-$C34&lt;0,AND($D34 = $C34, $D34 &lt;&gt; 0, $C34 &lt;&gt; 0))</formula>
    </cfRule>
  </conditionalFormatting>
  <conditionalFormatting sqref="C36:D37">
    <cfRule type="expression" dxfId="2" priority="3" stopIfTrue="1">
      <formula>OR($D36-$C36&lt;0,AND($D36 = $C36, $D36 &lt;&gt; 0, $C36 &lt;&gt; 0))</formula>
    </cfRule>
  </conditionalFormatting>
  <conditionalFormatting sqref="C38:D39">
    <cfRule type="expression" dxfId="1" priority="2" stopIfTrue="1">
      <formula>OR($D38-$C38&lt;0,AND($D38 = $C38, $D38 &lt;&gt; 0, $C38 &lt;&gt; 0))</formula>
    </cfRule>
  </conditionalFormatting>
  <conditionalFormatting sqref="C38:D39">
    <cfRule type="expression" dxfId="0" priority="1" stopIfTrue="1">
      <formula>OR($D38-$C38&lt;0,AND($D38 = $C38, $D38 &lt;&gt; 0, $C38 &lt;&gt; 0))</formula>
    </cfRule>
  </conditionalFormatting>
  <dataValidations xWindow="823" yWindow="321" count="2">
    <dataValidation allowBlank="1" showInputMessage="1" sqref="D2 I1 I26:I39 I8:I21 E3:I3 J2:O2" xr:uid="{00000000-0002-0000-0000-000000000000}"/>
    <dataValidation type="decimal" operator="lessThan" allowBlank="1" showInputMessage="1" showErrorMessage="1" sqref="S26:S39 S8:S21" xr:uid="{00000000-0002-0000-0000-000001000000}">
      <formula1>24</formula1>
    </dataValidation>
  </dataValidations>
  <printOptions horizontalCentered="1" verticalCentered="1"/>
  <pageMargins left="0" right="0" top="0.25" bottom="0.25" header="0" footer="0"/>
  <pageSetup scale="56" orientation="landscape" r:id="rId1"/>
  <headerFooter scaleWithDoc="0" alignWithMargins="0">
    <oddHeader>&amp;L&amp;G</oddHeader>
  </headerFooter>
  <legacyDrawingHF r:id="rId2"/>
  <extLst>
    <ext xmlns:x14="http://schemas.microsoft.com/office/spreadsheetml/2009/9/main" uri="{CCE6A557-97BC-4b89-ADB6-D9C93CAAB3DF}">
      <x14:dataValidations xmlns:xm="http://schemas.microsoft.com/office/excel/2006/main" xWindow="823" yWindow="321" count="6">
        <x14:dataValidation type="list" allowBlank="1" showInputMessage="1" xr:uid="{00000000-0002-0000-0000-000002000000}">
          <x14:formula1>
            <xm:f>Sheet2!$D$2:$D$50</xm:f>
          </x14:formula1>
          <xm:sqref>T26:T39 K8:R21 T8:T21 K26:R39</xm:sqref>
        </x14:dataValidation>
        <x14:dataValidation type="list" allowBlank="1" showInputMessage="1" xr:uid="{00000000-0002-0000-0000-000003000000}">
          <x14:formula1>
            <xm:f>Sheet2!$C$2:$C$51</xm:f>
          </x14:formula1>
          <xm:sqref>C8:H21 C26:H39</xm:sqref>
        </x14:dataValidation>
        <x14:dataValidation type="list" allowBlank="1" showInputMessage="1" showErrorMessage="1" xr:uid="{00000000-0002-0000-0000-000004000000}">
          <x14:formula1>
            <xm:f>Sheet2!$A$1:$A$36</xm:f>
          </x14:formula1>
          <xm:sqref>R6:R7</xm:sqref>
        </x14:dataValidation>
        <x14:dataValidation type="list" allowBlank="1" showInputMessage="1" xr:uid="{00000000-0002-0000-0000-000005000000}">
          <x14:formula1>
            <xm:f>Sheet2!$A$1:$A$36</xm:f>
          </x14:formula1>
          <xm:sqref>O6:O7</xm:sqref>
        </x14:dataValidation>
        <x14:dataValidation type="list" allowBlank="1" showInputMessage="1" showErrorMessage="1" xr:uid="{00000000-0002-0000-0000-000006000000}">
          <x14:formula1>
            <xm:f>Sheet2!$B$3:$B$126</xm:f>
          </x14:formula1>
          <xm:sqref>O4</xm:sqref>
        </x14:dataValidation>
        <x14:dataValidation type="list" allowBlank="1" showInputMessage="1" showErrorMessage="1" xr:uid="{D82B2C3D-E1A8-EC47-8EE4-B7D45A538E71}">
          <x14:formula1>
            <xm:f>Sheet2!$A$1:$A$36</xm:f>
          </x14:formula1>
          <xm:sqref>P6:P7 Q6:Q7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27"/>
  <sheetViews>
    <sheetView workbookViewId="0">
      <selection activeCell="A37" sqref="A37"/>
    </sheetView>
  </sheetViews>
  <sheetFormatPr baseColWidth="10" defaultColWidth="8.83203125" defaultRowHeight="15" x14ac:dyDescent="0.2"/>
  <cols>
    <col min="1" max="1" width="39.33203125" customWidth="1"/>
    <col min="2" max="2" width="23.6640625" customWidth="1"/>
    <col min="3" max="3" width="12.1640625" bestFit="1" customWidth="1"/>
  </cols>
  <sheetData>
    <row r="1" spans="1:8" ht="15" customHeight="1" x14ac:dyDescent="0.2">
      <c r="A1" s="9" t="s">
        <v>61</v>
      </c>
      <c r="B1" s="2" t="s">
        <v>45</v>
      </c>
      <c r="C1" s="2" t="s">
        <v>57</v>
      </c>
      <c r="D1" s="2" t="s">
        <v>58</v>
      </c>
      <c r="E1" s="3"/>
      <c r="F1" s="3"/>
    </row>
    <row r="2" spans="1:8" ht="15" customHeight="1" x14ac:dyDescent="0.2">
      <c r="A2" s="10" t="s">
        <v>21</v>
      </c>
      <c r="C2" s="5"/>
      <c r="D2" s="8">
        <v>0</v>
      </c>
      <c r="E2" s="3">
        <v>0</v>
      </c>
      <c r="F2" s="3"/>
      <c r="H2" s="1"/>
    </row>
    <row r="3" spans="1:8" ht="15" customHeight="1" x14ac:dyDescent="0.2">
      <c r="A3" s="10" t="s">
        <v>64</v>
      </c>
      <c r="B3" s="4">
        <v>43470</v>
      </c>
      <c r="C3" s="5">
        <v>0</v>
      </c>
      <c r="D3" s="11">
        <v>0.5</v>
      </c>
      <c r="E3" s="3">
        <v>24</v>
      </c>
      <c r="F3" s="3"/>
      <c r="H3" s="1"/>
    </row>
    <row r="4" spans="1:8" ht="15" customHeight="1" x14ac:dyDescent="0.2">
      <c r="A4" s="10" t="s">
        <v>43</v>
      </c>
      <c r="B4" s="4">
        <f>B3+14</f>
        <v>43484</v>
      </c>
      <c r="C4" s="5">
        <v>2.0833333333333332E-2</v>
      </c>
      <c r="D4" s="11">
        <v>1</v>
      </c>
      <c r="E4" s="3"/>
      <c r="F4" s="3"/>
      <c r="H4" s="1"/>
    </row>
    <row r="5" spans="1:8" ht="15" customHeight="1" x14ac:dyDescent="0.2">
      <c r="A5" s="10" t="s">
        <v>23</v>
      </c>
      <c r="B5" s="4">
        <f>B4+14</f>
        <v>43498</v>
      </c>
      <c r="C5" s="5">
        <v>4.1666666666666664E-2</v>
      </c>
      <c r="D5" s="11">
        <v>1.5</v>
      </c>
      <c r="E5" s="3"/>
      <c r="F5" s="3"/>
      <c r="H5" s="1"/>
    </row>
    <row r="6" spans="1:8" ht="15" customHeight="1" x14ac:dyDescent="0.2">
      <c r="A6" s="10" t="s">
        <v>22</v>
      </c>
      <c r="B6" s="4">
        <f>B5+14</f>
        <v>43512</v>
      </c>
      <c r="C6" s="5">
        <v>6.25E-2</v>
      </c>
      <c r="D6" s="11">
        <v>2</v>
      </c>
      <c r="E6" s="3"/>
      <c r="F6" s="3"/>
      <c r="H6" s="1"/>
    </row>
    <row r="7" spans="1:8" ht="15" customHeight="1" x14ac:dyDescent="0.2">
      <c r="A7" s="10" t="s">
        <v>25</v>
      </c>
      <c r="B7" s="4">
        <f t="shared" ref="B7:B67" si="0">B6+14</f>
        <v>43526</v>
      </c>
      <c r="C7" s="5">
        <v>8.3333333333333329E-2</v>
      </c>
      <c r="D7" s="11">
        <v>2.5</v>
      </c>
      <c r="E7" s="3"/>
      <c r="F7" s="3"/>
      <c r="G7" s="12"/>
      <c r="H7" s="1"/>
    </row>
    <row r="8" spans="1:8" ht="15" customHeight="1" x14ac:dyDescent="0.2">
      <c r="A8" s="10" t="s">
        <v>24</v>
      </c>
      <c r="B8" s="4">
        <f t="shared" si="0"/>
        <v>43540</v>
      </c>
      <c r="C8" s="5">
        <v>0.10416666666666667</v>
      </c>
      <c r="D8" s="11">
        <v>3</v>
      </c>
      <c r="E8" s="3"/>
      <c r="F8" s="3"/>
      <c r="G8" s="12"/>
      <c r="H8" s="1"/>
    </row>
    <row r="9" spans="1:8" ht="15" customHeight="1" x14ac:dyDescent="0.2">
      <c r="A9" s="10" t="s">
        <v>67</v>
      </c>
      <c r="B9" s="4">
        <f t="shared" si="0"/>
        <v>43554</v>
      </c>
      <c r="C9" s="5">
        <v>0.125</v>
      </c>
      <c r="D9" s="11">
        <v>3.5</v>
      </c>
      <c r="E9" s="3"/>
      <c r="F9" s="3"/>
      <c r="G9" s="12"/>
      <c r="H9" s="1"/>
    </row>
    <row r="10" spans="1:8" ht="15" customHeight="1" x14ac:dyDescent="0.2">
      <c r="A10" s="10" t="s">
        <v>27</v>
      </c>
      <c r="B10" s="4">
        <f t="shared" si="0"/>
        <v>43568</v>
      </c>
      <c r="C10" s="5">
        <v>0.14583333333333334</v>
      </c>
      <c r="D10" s="11">
        <v>4</v>
      </c>
      <c r="E10" s="3"/>
      <c r="F10" s="3"/>
      <c r="G10" s="12"/>
      <c r="H10" s="1"/>
    </row>
    <row r="11" spans="1:8" ht="15" customHeight="1" x14ac:dyDescent="0.2">
      <c r="A11" s="10" t="s">
        <v>26</v>
      </c>
      <c r="B11" s="4">
        <f t="shared" si="0"/>
        <v>43582</v>
      </c>
      <c r="C11" s="5">
        <v>0.16666666666666666</v>
      </c>
      <c r="D11" s="11">
        <v>4.5</v>
      </c>
      <c r="E11" s="3"/>
      <c r="F11" s="3"/>
      <c r="G11" s="12"/>
      <c r="H11" s="1"/>
    </row>
    <row r="12" spans="1:8" ht="15" customHeight="1" x14ac:dyDescent="0.2">
      <c r="A12" s="10" t="s">
        <v>28</v>
      </c>
      <c r="B12" s="4">
        <f t="shared" si="0"/>
        <v>43596</v>
      </c>
      <c r="C12" s="5">
        <v>0.1875</v>
      </c>
      <c r="D12" s="11">
        <v>5</v>
      </c>
      <c r="E12" s="3"/>
      <c r="F12" s="3"/>
      <c r="G12" s="12"/>
      <c r="H12" s="1"/>
    </row>
    <row r="13" spans="1:8" ht="15" customHeight="1" x14ac:dyDescent="0.2">
      <c r="A13" s="10" t="s">
        <v>34</v>
      </c>
      <c r="B13" s="4">
        <f t="shared" si="0"/>
        <v>43610</v>
      </c>
      <c r="C13" s="5">
        <v>0.20833333333333334</v>
      </c>
      <c r="D13" s="11">
        <v>5.5</v>
      </c>
      <c r="E13" s="3"/>
      <c r="F13" s="3"/>
      <c r="G13" s="12"/>
      <c r="H13" s="1"/>
    </row>
    <row r="14" spans="1:8" ht="15" customHeight="1" x14ac:dyDescent="0.2">
      <c r="A14" s="10" t="s">
        <v>35</v>
      </c>
      <c r="B14" s="4">
        <f t="shared" si="0"/>
        <v>43624</v>
      </c>
      <c r="C14" s="5">
        <v>0.22916666666666666</v>
      </c>
      <c r="D14" s="11">
        <v>6</v>
      </c>
      <c r="E14" s="3"/>
      <c r="F14" s="3"/>
      <c r="G14" s="12"/>
      <c r="H14" s="1"/>
    </row>
    <row r="15" spans="1:8" ht="15" customHeight="1" x14ac:dyDescent="0.2">
      <c r="A15" s="10" t="s">
        <v>36</v>
      </c>
      <c r="B15" s="4">
        <f t="shared" si="0"/>
        <v>43638</v>
      </c>
      <c r="C15" s="5">
        <v>0.25</v>
      </c>
      <c r="D15" s="11">
        <v>6.5</v>
      </c>
      <c r="E15" s="3"/>
      <c r="F15" s="3"/>
      <c r="G15" s="12"/>
      <c r="H15" s="1"/>
    </row>
    <row r="16" spans="1:8" ht="15" customHeight="1" x14ac:dyDescent="0.2">
      <c r="A16" s="10" t="s">
        <v>37</v>
      </c>
      <c r="B16" s="4">
        <f t="shared" si="0"/>
        <v>43652</v>
      </c>
      <c r="C16" s="5">
        <v>0.27083333333333331</v>
      </c>
      <c r="D16" s="11">
        <v>7</v>
      </c>
      <c r="E16" s="3"/>
      <c r="F16" s="3"/>
      <c r="G16" s="12"/>
      <c r="H16" s="1"/>
    </row>
    <row r="17" spans="1:8" x14ac:dyDescent="0.2">
      <c r="A17" s="10" t="s">
        <v>38</v>
      </c>
      <c r="B17" s="4">
        <f t="shared" si="0"/>
        <v>43666</v>
      </c>
      <c r="C17" s="5">
        <v>0.29166666666666669</v>
      </c>
      <c r="D17" s="11">
        <v>7.5</v>
      </c>
      <c r="E17" s="3"/>
      <c r="F17" s="3"/>
      <c r="G17" s="12"/>
      <c r="H17" s="1"/>
    </row>
    <row r="18" spans="1:8" x14ac:dyDescent="0.2">
      <c r="A18" s="10" t="s">
        <v>72</v>
      </c>
      <c r="B18" s="4">
        <f t="shared" si="0"/>
        <v>43680</v>
      </c>
      <c r="C18" s="5">
        <v>0.3125</v>
      </c>
      <c r="D18" s="11">
        <v>8</v>
      </c>
      <c r="E18" s="3"/>
      <c r="F18" s="3"/>
      <c r="G18" s="12"/>
      <c r="H18" s="1"/>
    </row>
    <row r="19" spans="1:8" ht="15" customHeight="1" x14ac:dyDescent="0.2">
      <c r="A19" s="10" t="s">
        <v>70</v>
      </c>
      <c r="B19" s="4">
        <f t="shared" si="0"/>
        <v>43694</v>
      </c>
      <c r="C19" s="5">
        <v>0.33333333333333331</v>
      </c>
      <c r="D19" s="11">
        <v>8.5</v>
      </c>
      <c r="E19" s="3"/>
      <c r="F19" s="3"/>
      <c r="G19" s="12"/>
      <c r="H19" s="1"/>
    </row>
    <row r="20" spans="1:8" ht="15" customHeight="1" x14ac:dyDescent="0.2">
      <c r="A20" s="10" t="s">
        <v>65</v>
      </c>
      <c r="B20" s="4">
        <f t="shared" si="0"/>
        <v>43708</v>
      </c>
      <c r="C20" s="5">
        <v>0.35416666666666669</v>
      </c>
      <c r="D20" s="11">
        <v>9</v>
      </c>
      <c r="E20" s="3"/>
      <c r="F20" s="3"/>
      <c r="G20" s="12"/>
      <c r="H20" s="1"/>
    </row>
    <row r="21" spans="1:8" ht="15" customHeight="1" x14ac:dyDescent="0.2">
      <c r="A21" s="10" t="s">
        <v>66</v>
      </c>
      <c r="B21" s="4">
        <f t="shared" si="0"/>
        <v>43722</v>
      </c>
      <c r="C21" s="5">
        <v>0.375</v>
      </c>
      <c r="D21" s="11">
        <v>9.5</v>
      </c>
      <c r="E21" s="3"/>
      <c r="F21" s="3"/>
      <c r="G21" s="12"/>
      <c r="H21" s="1"/>
    </row>
    <row r="22" spans="1:8" ht="15" customHeight="1" x14ac:dyDescent="0.2">
      <c r="A22" s="10" t="s">
        <v>44</v>
      </c>
      <c r="B22" s="4">
        <f t="shared" si="0"/>
        <v>43736</v>
      </c>
      <c r="C22" s="5">
        <v>0.39583333333333331</v>
      </c>
      <c r="D22" s="11">
        <v>10</v>
      </c>
      <c r="E22" s="3"/>
      <c r="F22" s="3"/>
      <c r="G22" s="12"/>
      <c r="H22" s="1"/>
    </row>
    <row r="23" spans="1:8" ht="15" customHeight="1" x14ac:dyDescent="0.2">
      <c r="A23" s="10" t="s">
        <v>40</v>
      </c>
      <c r="B23" s="4">
        <f t="shared" si="0"/>
        <v>43750</v>
      </c>
      <c r="C23" s="5">
        <v>0.41666666666666669</v>
      </c>
      <c r="D23" s="11">
        <v>10.5</v>
      </c>
      <c r="E23" s="3"/>
      <c r="F23" s="3"/>
      <c r="G23" s="12"/>
      <c r="H23" s="1"/>
    </row>
    <row r="24" spans="1:8" ht="15" customHeight="1" x14ac:dyDescent="0.2">
      <c r="A24" s="10" t="s">
        <v>41</v>
      </c>
      <c r="B24" s="4">
        <f t="shared" si="0"/>
        <v>43764</v>
      </c>
      <c r="C24" s="5">
        <v>0.4375</v>
      </c>
      <c r="D24" s="11">
        <v>11</v>
      </c>
      <c r="E24" s="3"/>
      <c r="F24" s="3"/>
      <c r="G24" s="12"/>
      <c r="H24" s="1"/>
    </row>
    <row r="25" spans="1:8" ht="15" customHeight="1" x14ac:dyDescent="0.2">
      <c r="A25" s="10" t="s">
        <v>39</v>
      </c>
      <c r="B25" s="4">
        <f t="shared" si="0"/>
        <v>43778</v>
      </c>
      <c r="C25" s="5">
        <v>0.45833333333333331</v>
      </c>
      <c r="D25" s="11">
        <v>11.5</v>
      </c>
      <c r="E25" s="3"/>
      <c r="F25" s="3"/>
      <c r="G25" s="12"/>
      <c r="H25" s="1"/>
    </row>
    <row r="26" spans="1:8" ht="15" customHeight="1" x14ac:dyDescent="0.2">
      <c r="A26" s="10" t="s">
        <v>71</v>
      </c>
      <c r="B26" s="4">
        <f t="shared" si="0"/>
        <v>43792</v>
      </c>
      <c r="C26" s="5">
        <v>0.47916666666666669</v>
      </c>
      <c r="D26" s="11">
        <v>12</v>
      </c>
      <c r="E26" s="3"/>
      <c r="F26" s="3"/>
      <c r="H26" s="1"/>
    </row>
    <row r="27" spans="1:8" ht="15" customHeight="1" x14ac:dyDescent="0.2">
      <c r="A27" s="10" t="s">
        <v>42</v>
      </c>
      <c r="B27" s="4">
        <f t="shared" si="0"/>
        <v>43806</v>
      </c>
      <c r="C27" s="5">
        <v>0.5</v>
      </c>
      <c r="D27" s="11">
        <v>12.5</v>
      </c>
      <c r="E27" s="3"/>
      <c r="F27" s="3"/>
    </row>
    <row r="28" spans="1:8" ht="15" customHeight="1" x14ac:dyDescent="0.2">
      <c r="A28" s="10" t="s">
        <v>76</v>
      </c>
      <c r="B28" s="4">
        <f t="shared" si="0"/>
        <v>43820</v>
      </c>
      <c r="C28" s="5">
        <v>0.52083333333333337</v>
      </c>
      <c r="D28" s="11">
        <v>13</v>
      </c>
      <c r="E28" s="3"/>
      <c r="F28" s="3"/>
    </row>
    <row r="29" spans="1:8" ht="15" customHeight="1" x14ac:dyDescent="0.2">
      <c r="A29" s="10" t="s">
        <v>29</v>
      </c>
      <c r="B29" s="4">
        <f t="shared" si="0"/>
        <v>43834</v>
      </c>
      <c r="C29" s="5">
        <v>0.54166666666666663</v>
      </c>
      <c r="D29" s="11">
        <v>13.5</v>
      </c>
      <c r="E29" s="3"/>
      <c r="F29" s="3"/>
    </row>
    <row r="30" spans="1:8" ht="15" customHeight="1" x14ac:dyDescent="0.2">
      <c r="A30" s="10" t="s">
        <v>30</v>
      </c>
      <c r="B30" s="4">
        <f t="shared" si="0"/>
        <v>43848</v>
      </c>
      <c r="C30" s="5">
        <v>0.5625</v>
      </c>
      <c r="D30" s="11">
        <v>14</v>
      </c>
      <c r="E30" s="3"/>
      <c r="F30" s="3"/>
    </row>
    <row r="31" spans="1:8" ht="15" customHeight="1" x14ac:dyDescent="0.2">
      <c r="A31" s="10" t="s">
        <v>31</v>
      </c>
      <c r="B31" s="4">
        <f t="shared" si="0"/>
        <v>43862</v>
      </c>
      <c r="C31" s="5">
        <v>0.58333333333333337</v>
      </c>
      <c r="D31" s="11">
        <v>14.5</v>
      </c>
      <c r="E31" s="3"/>
      <c r="F31" s="3"/>
    </row>
    <row r="32" spans="1:8" ht="15" customHeight="1" x14ac:dyDescent="0.2">
      <c r="A32" s="10" t="s">
        <v>32</v>
      </c>
      <c r="B32" s="4">
        <f t="shared" si="0"/>
        <v>43876</v>
      </c>
      <c r="C32" s="5">
        <v>0.60416666666666663</v>
      </c>
      <c r="D32" s="11">
        <v>15</v>
      </c>
      <c r="E32" s="3"/>
      <c r="F32" s="3"/>
    </row>
    <row r="33" spans="1:6" x14ac:dyDescent="0.2">
      <c r="A33" s="10" t="s">
        <v>68</v>
      </c>
      <c r="B33" s="4">
        <f t="shared" si="0"/>
        <v>43890</v>
      </c>
      <c r="C33" s="5">
        <v>0.625</v>
      </c>
      <c r="D33" s="11">
        <v>15.5</v>
      </c>
      <c r="E33" s="3"/>
      <c r="F33" s="3"/>
    </row>
    <row r="34" spans="1:6" ht="15" customHeight="1" x14ac:dyDescent="0.2">
      <c r="A34" s="10" t="s">
        <v>69</v>
      </c>
      <c r="B34" s="4">
        <f t="shared" si="0"/>
        <v>43904</v>
      </c>
      <c r="C34" s="5">
        <v>0.64583333333333337</v>
      </c>
      <c r="D34" s="11">
        <v>16</v>
      </c>
      <c r="E34" s="3"/>
      <c r="F34" s="3"/>
    </row>
    <row r="35" spans="1:6" x14ac:dyDescent="0.2">
      <c r="A35" s="10" t="s">
        <v>33</v>
      </c>
      <c r="B35" s="4">
        <f t="shared" si="0"/>
        <v>43918</v>
      </c>
      <c r="C35" s="5">
        <v>0.66666666666666663</v>
      </c>
      <c r="D35" s="11">
        <v>16.5</v>
      </c>
      <c r="E35" s="3"/>
      <c r="F35" s="3"/>
    </row>
    <row r="36" spans="1:6" x14ac:dyDescent="0.2">
      <c r="A36" s="10" t="s">
        <v>77</v>
      </c>
      <c r="B36" s="4">
        <f t="shared" si="0"/>
        <v>43932</v>
      </c>
      <c r="C36" s="5">
        <v>0.6875</v>
      </c>
      <c r="D36" s="11">
        <v>17</v>
      </c>
      <c r="E36" s="3"/>
      <c r="F36" s="3"/>
    </row>
    <row r="37" spans="1:6" x14ac:dyDescent="0.2">
      <c r="A37" s="6"/>
      <c r="B37" s="4">
        <f t="shared" si="0"/>
        <v>43946</v>
      </c>
      <c r="C37" s="5">
        <v>0.70833333333333337</v>
      </c>
      <c r="D37" s="11">
        <v>17.5</v>
      </c>
      <c r="E37" s="3"/>
      <c r="F37" s="3"/>
    </row>
    <row r="38" spans="1:6" x14ac:dyDescent="0.2">
      <c r="A38" s="6"/>
      <c r="B38" s="4">
        <f t="shared" si="0"/>
        <v>43960</v>
      </c>
      <c r="C38" s="5">
        <v>0.72916666666666663</v>
      </c>
      <c r="D38" s="11">
        <v>18</v>
      </c>
      <c r="E38" s="3"/>
      <c r="F38" s="3"/>
    </row>
    <row r="39" spans="1:6" x14ac:dyDescent="0.2">
      <c r="A39" s="7"/>
      <c r="B39" s="4">
        <f t="shared" si="0"/>
        <v>43974</v>
      </c>
      <c r="C39" s="5">
        <v>0.75</v>
      </c>
      <c r="D39" s="11">
        <v>18.5</v>
      </c>
      <c r="E39" s="3"/>
      <c r="F39" s="3"/>
    </row>
    <row r="40" spans="1:6" x14ac:dyDescent="0.2">
      <c r="A40" s="7"/>
      <c r="B40" s="4">
        <f t="shared" si="0"/>
        <v>43988</v>
      </c>
      <c r="C40" s="5">
        <v>0.77083333333333337</v>
      </c>
      <c r="D40" s="11">
        <v>19</v>
      </c>
      <c r="E40" s="3"/>
      <c r="F40" s="3"/>
    </row>
    <row r="41" spans="1:6" x14ac:dyDescent="0.2">
      <c r="A41" s="7"/>
      <c r="B41" s="4">
        <f t="shared" si="0"/>
        <v>44002</v>
      </c>
      <c r="C41" s="5">
        <v>0.79166666666666663</v>
      </c>
      <c r="D41" s="11">
        <v>19.5</v>
      </c>
      <c r="E41" s="3"/>
      <c r="F41" s="3"/>
    </row>
    <row r="42" spans="1:6" x14ac:dyDescent="0.2">
      <c r="A42" s="7"/>
      <c r="B42" s="4">
        <f t="shared" si="0"/>
        <v>44016</v>
      </c>
      <c r="C42" s="5">
        <v>0.8125</v>
      </c>
      <c r="D42" s="11">
        <v>20</v>
      </c>
      <c r="E42" s="3"/>
      <c r="F42" s="3"/>
    </row>
    <row r="43" spans="1:6" x14ac:dyDescent="0.2">
      <c r="A43" s="7"/>
      <c r="B43" s="4">
        <f t="shared" si="0"/>
        <v>44030</v>
      </c>
      <c r="C43" s="5">
        <v>0.83333333333333337</v>
      </c>
      <c r="D43" s="11">
        <v>20.5</v>
      </c>
      <c r="E43" s="3"/>
      <c r="F43" s="3"/>
    </row>
    <row r="44" spans="1:6" x14ac:dyDescent="0.2">
      <c r="A44" s="3"/>
      <c r="B44" s="4">
        <f t="shared" si="0"/>
        <v>44044</v>
      </c>
      <c r="C44" s="5">
        <v>0.85416666666666663</v>
      </c>
      <c r="D44" s="11">
        <v>21</v>
      </c>
      <c r="E44" s="3"/>
      <c r="F44" s="3"/>
    </row>
    <row r="45" spans="1:6" x14ac:dyDescent="0.2">
      <c r="A45" s="3"/>
      <c r="B45" s="4">
        <f t="shared" si="0"/>
        <v>44058</v>
      </c>
      <c r="C45" s="5">
        <v>0.875</v>
      </c>
      <c r="D45" s="11">
        <v>21.5</v>
      </c>
      <c r="E45" s="3"/>
      <c r="F45" s="3"/>
    </row>
    <row r="46" spans="1:6" x14ac:dyDescent="0.2">
      <c r="A46" s="3"/>
      <c r="B46" s="4">
        <f t="shared" si="0"/>
        <v>44072</v>
      </c>
      <c r="C46" s="5">
        <v>0.89583333333333337</v>
      </c>
      <c r="D46" s="11">
        <v>22</v>
      </c>
      <c r="E46" s="3"/>
      <c r="F46" s="3"/>
    </row>
    <row r="47" spans="1:6" x14ac:dyDescent="0.2">
      <c r="A47" s="3"/>
      <c r="B47" s="4">
        <f t="shared" si="0"/>
        <v>44086</v>
      </c>
      <c r="C47" s="5">
        <v>0.91666666666666663</v>
      </c>
      <c r="D47" s="11">
        <v>22.5</v>
      </c>
      <c r="E47" s="3"/>
      <c r="F47" s="3"/>
    </row>
    <row r="48" spans="1:6" x14ac:dyDescent="0.2">
      <c r="A48" s="3"/>
      <c r="B48" s="4">
        <f>B47+14</f>
        <v>44100</v>
      </c>
      <c r="C48" s="5">
        <v>0.9375</v>
      </c>
      <c r="D48" s="11">
        <v>23</v>
      </c>
      <c r="E48" s="3"/>
      <c r="F48" s="3"/>
    </row>
    <row r="49" spans="1:6" x14ac:dyDescent="0.2">
      <c r="A49" s="3"/>
      <c r="B49" s="4">
        <f t="shared" si="0"/>
        <v>44114</v>
      </c>
      <c r="C49" s="5">
        <v>0.95833333333333304</v>
      </c>
      <c r="D49" s="11">
        <v>23.5</v>
      </c>
      <c r="E49" s="3"/>
      <c r="F49" s="3"/>
    </row>
    <row r="50" spans="1:6" x14ac:dyDescent="0.2">
      <c r="A50" s="3"/>
      <c r="B50" s="4">
        <f t="shared" si="0"/>
        <v>44128</v>
      </c>
      <c r="C50" s="5">
        <v>0.97916666666666696</v>
      </c>
      <c r="D50" s="11">
        <v>24</v>
      </c>
      <c r="E50" s="3"/>
      <c r="F50" s="3"/>
    </row>
    <row r="51" spans="1:6" x14ac:dyDescent="0.2">
      <c r="A51" s="3"/>
      <c r="B51" s="4">
        <f t="shared" si="0"/>
        <v>44142</v>
      </c>
      <c r="C51" s="5">
        <v>0.99930555555555556</v>
      </c>
      <c r="D51" s="3"/>
      <c r="E51" s="3"/>
      <c r="F51" s="3"/>
    </row>
    <row r="52" spans="1:6" x14ac:dyDescent="0.2">
      <c r="A52" s="3"/>
      <c r="B52" s="4">
        <f t="shared" si="0"/>
        <v>44156</v>
      </c>
      <c r="C52" s="3"/>
      <c r="D52" s="3"/>
      <c r="E52" s="3"/>
      <c r="F52" s="3"/>
    </row>
    <row r="53" spans="1:6" x14ac:dyDescent="0.2">
      <c r="A53" s="3"/>
      <c r="B53" s="4">
        <f t="shared" si="0"/>
        <v>44170</v>
      </c>
      <c r="C53" s="3"/>
      <c r="D53" s="3"/>
      <c r="E53" s="3"/>
      <c r="F53" s="3"/>
    </row>
    <row r="54" spans="1:6" x14ac:dyDescent="0.2">
      <c r="A54" s="3"/>
      <c r="B54" s="4">
        <f t="shared" si="0"/>
        <v>44184</v>
      </c>
      <c r="C54" s="3"/>
      <c r="D54" s="3"/>
      <c r="E54" s="3"/>
      <c r="F54" s="3"/>
    </row>
    <row r="55" spans="1:6" x14ac:dyDescent="0.2">
      <c r="A55" s="3"/>
      <c r="B55" s="4">
        <f t="shared" si="0"/>
        <v>44198</v>
      </c>
      <c r="C55" s="3"/>
      <c r="D55" s="3"/>
      <c r="E55" s="3"/>
      <c r="F55" s="3"/>
    </row>
    <row r="56" spans="1:6" x14ac:dyDescent="0.2">
      <c r="A56" s="3"/>
      <c r="B56" s="4">
        <f t="shared" si="0"/>
        <v>44212</v>
      </c>
      <c r="C56" s="3"/>
      <c r="D56" s="3"/>
      <c r="E56" s="3"/>
      <c r="F56" s="3"/>
    </row>
    <row r="57" spans="1:6" x14ac:dyDescent="0.2">
      <c r="A57" s="3"/>
      <c r="B57" s="4">
        <f t="shared" si="0"/>
        <v>44226</v>
      </c>
      <c r="C57" s="3"/>
      <c r="D57" s="3"/>
      <c r="E57" s="3"/>
      <c r="F57" s="3"/>
    </row>
    <row r="58" spans="1:6" x14ac:dyDescent="0.2">
      <c r="A58" s="3"/>
      <c r="B58" s="4">
        <f t="shared" si="0"/>
        <v>44240</v>
      </c>
      <c r="C58" s="3"/>
      <c r="D58" s="3"/>
      <c r="E58" s="3"/>
      <c r="F58" s="3"/>
    </row>
    <row r="59" spans="1:6" x14ac:dyDescent="0.2">
      <c r="A59" s="3"/>
      <c r="B59" s="4">
        <f t="shared" si="0"/>
        <v>44254</v>
      </c>
      <c r="C59" s="3"/>
      <c r="D59" s="3"/>
      <c r="E59" s="3"/>
      <c r="F59" s="3"/>
    </row>
    <row r="60" spans="1:6" x14ac:dyDescent="0.2">
      <c r="A60" s="3"/>
      <c r="B60" s="4">
        <f t="shared" si="0"/>
        <v>44268</v>
      </c>
    </row>
    <row r="61" spans="1:6" x14ac:dyDescent="0.2">
      <c r="B61" s="4">
        <f t="shared" si="0"/>
        <v>44282</v>
      </c>
    </row>
    <row r="62" spans="1:6" x14ac:dyDescent="0.2">
      <c r="B62" s="4">
        <f t="shared" si="0"/>
        <v>44296</v>
      </c>
    </row>
    <row r="63" spans="1:6" x14ac:dyDescent="0.2">
      <c r="B63" s="4">
        <f t="shared" si="0"/>
        <v>44310</v>
      </c>
    </row>
    <row r="64" spans="1:6" x14ac:dyDescent="0.2">
      <c r="B64" s="4">
        <f t="shared" si="0"/>
        <v>44324</v>
      </c>
    </row>
    <row r="65" spans="2:2" x14ac:dyDescent="0.2">
      <c r="B65" s="4">
        <f t="shared" si="0"/>
        <v>44338</v>
      </c>
    </row>
    <row r="66" spans="2:2" x14ac:dyDescent="0.2">
      <c r="B66" s="4">
        <f t="shared" si="0"/>
        <v>44352</v>
      </c>
    </row>
    <row r="67" spans="2:2" x14ac:dyDescent="0.2">
      <c r="B67" s="4">
        <f t="shared" si="0"/>
        <v>44366</v>
      </c>
    </row>
    <row r="68" spans="2:2" x14ac:dyDescent="0.2">
      <c r="B68" s="4">
        <f t="shared" ref="B68:B125" si="1">B67+14</f>
        <v>44380</v>
      </c>
    </row>
    <row r="69" spans="2:2" x14ac:dyDescent="0.2">
      <c r="B69" s="4">
        <f t="shared" si="1"/>
        <v>44394</v>
      </c>
    </row>
    <row r="70" spans="2:2" x14ac:dyDescent="0.2">
      <c r="B70" s="4">
        <f t="shared" si="1"/>
        <v>44408</v>
      </c>
    </row>
    <row r="71" spans="2:2" x14ac:dyDescent="0.2">
      <c r="B71" s="4">
        <f t="shared" si="1"/>
        <v>44422</v>
      </c>
    </row>
    <row r="72" spans="2:2" x14ac:dyDescent="0.2">
      <c r="B72" s="4">
        <f t="shared" si="1"/>
        <v>44436</v>
      </c>
    </row>
    <row r="73" spans="2:2" x14ac:dyDescent="0.2">
      <c r="B73" s="4">
        <f t="shared" si="1"/>
        <v>44450</v>
      </c>
    </row>
    <row r="74" spans="2:2" x14ac:dyDescent="0.2">
      <c r="B74" s="4">
        <f t="shared" si="1"/>
        <v>44464</v>
      </c>
    </row>
    <row r="75" spans="2:2" x14ac:dyDescent="0.2">
      <c r="B75" s="4">
        <f t="shared" si="1"/>
        <v>44478</v>
      </c>
    </row>
    <row r="76" spans="2:2" x14ac:dyDescent="0.2">
      <c r="B76" s="4">
        <f t="shared" si="1"/>
        <v>44492</v>
      </c>
    </row>
    <row r="77" spans="2:2" x14ac:dyDescent="0.2">
      <c r="B77" s="4">
        <f t="shared" si="1"/>
        <v>44506</v>
      </c>
    </row>
    <row r="78" spans="2:2" x14ac:dyDescent="0.2">
      <c r="B78" s="4">
        <f t="shared" si="1"/>
        <v>44520</v>
      </c>
    </row>
    <row r="79" spans="2:2" x14ac:dyDescent="0.2">
      <c r="B79" s="4">
        <f t="shared" si="1"/>
        <v>44534</v>
      </c>
    </row>
    <row r="80" spans="2:2" x14ac:dyDescent="0.2">
      <c r="B80" s="4">
        <f t="shared" si="1"/>
        <v>44548</v>
      </c>
    </row>
    <row r="81" spans="2:2" x14ac:dyDescent="0.2">
      <c r="B81" s="4">
        <f t="shared" si="1"/>
        <v>44562</v>
      </c>
    </row>
    <row r="82" spans="2:2" x14ac:dyDescent="0.2">
      <c r="B82" s="4">
        <f t="shared" si="1"/>
        <v>44576</v>
      </c>
    </row>
    <row r="83" spans="2:2" x14ac:dyDescent="0.2">
      <c r="B83" s="4">
        <f t="shared" si="1"/>
        <v>44590</v>
      </c>
    </row>
    <row r="84" spans="2:2" x14ac:dyDescent="0.2">
      <c r="B84" s="4">
        <f t="shared" si="1"/>
        <v>44604</v>
      </c>
    </row>
    <row r="85" spans="2:2" x14ac:dyDescent="0.2">
      <c r="B85" s="4">
        <f t="shared" si="1"/>
        <v>44618</v>
      </c>
    </row>
    <row r="86" spans="2:2" x14ac:dyDescent="0.2">
      <c r="B86" s="4">
        <f t="shared" si="1"/>
        <v>44632</v>
      </c>
    </row>
    <row r="87" spans="2:2" x14ac:dyDescent="0.2">
      <c r="B87" s="4">
        <f t="shared" si="1"/>
        <v>44646</v>
      </c>
    </row>
    <row r="88" spans="2:2" x14ac:dyDescent="0.2">
      <c r="B88" s="4">
        <f t="shared" si="1"/>
        <v>44660</v>
      </c>
    </row>
    <row r="89" spans="2:2" x14ac:dyDescent="0.2">
      <c r="B89" s="4">
        <f t="shared" si="1"/>
        <v>44674</v>
      </c>
    </row>
    <row r="90" spans="2:2" x14ac:dyDescent="0.2">
      <c r="B90" s="4">
        <f t="shared" si="1"/>
        <v>44688</v>
      </c>
    </row>
    <row r="91" spans="2:2" x14ac:dyDescent="0.2">
      <c r="B91" s="4">
        <f t="shared" si="1"/>
        <v>44702</v>
      </c>
    </row>
    <row r="92" spans="2:2" x14ac:dyDescent="0.2">
      <c r="B92" s="4">
        <f t="shared" si="1"/>
        <v>44716</v>
      </c>
    </row>
    <row r="93" spans="2:2" x14ac:dyDescent="0.2">
      <c r="B93" s="4">
        <f t="shared" si="1"/>
        <v>44730</v>
      </c>
    </row>
    <row r="94" spans="2:2" x14ac:dyDescent="0.2">
      <c r="B94" s="4">
        <f t="shared" si="1"/>
        <v>44744</v>
      </c>
    </row>
    <row r="95" spans="2:2" x14ac:dyDescent="0.2">
      <c r="B95" s="4">
        <f t="shared" si="1"/>
        <v>44758</v>
      </c>
    </row>
    <row r="96" spans="2:2" x14ac:dyDescent="0.2">
      <c r="B96" s="4">
        <f t="shared" si="1"/>
        <v>44772</v>
      </c>
    </row>
    <row r="97" spans="2:2" x14ac:dyDescent="0.2">
      <c r="B97" s="4">
        <f t="shared" si="1"/>
        <v>44786</v>
      </c>
    </row>
    <row r="98" spans="2:2" x14ac:dyDescent="0.2">
      <c r="B98" s="4">
        <f t="shared" si="1"/>
        <v>44800</v>
      </c>
    </row>
    <row r="99" spans="2:2" x14ac:dyDescent="0.2">
      <c r="B99" s="4">
        <f t="shared" si="1"/>
        <v>44814</v>
      </c>
    </row>
    <row r="100" spans="2:2" x14ac:dyDescent="0.2">
      <c r="B100" s="4">
        <f t="shared" si="1"/>
        <v>44828</v>
      </c>
    </row>
    <row r="101" spans="2:2" x14ac:dyDescent="0.2">
      <c r="B101" s="4">
        <f t="shared" si="1"/>
        <v>44842</v>
      </c>
    </row>
    <row r="102" spans="2:2" x14ac:dyDescent="0.2">
      <c r="B102" s="4">
        <f t="shared" si="1"/>
        <v>44856</v>
      </c>
    </row>
    <row r="103" spans="2:2" x14ac:dyDescent="0.2">
      <c r="B103" s="4">
        <f t="shared" si="1"/>
        <v>44870</v>
      </c>
    </row>
    <row r="104" spans="2:2" x14ac:dyDescent="0.2">
      <c r="B104" s="4">
        <f t="shared" si="1"/>
        <v>44884</v>
      </c>
    </row>
    <row r="105" spans="2:2" x14ac:dyDescent="0.2">
      <c r="B105" s="4">
        <f t="shared" si="1"/>
        <v>44898</v>
      </c>
    </row>
    <row r="106" spans="2:2" x14ac:dyDescent="0.2">
      <c r="B106" s="4">
        <f t="shared" si="1"/>
        <v>44912</v>
      </c>
    </row>
    <row r="107" spans="2:2" x14ac:dyDescent="0.2">
      <c r="B107" s="4">
        <f t="shared" si="1"/>
        <v>44926</v>
      </c>
    </row>
    <row r="108" spans="2:2" x14ac:dyDescent="0.2">
      <c r="B108" s="4">
        <f t="shared" si="1"/>
        <v>44940</v>
      </c>
    </row>
    <row r="109" spans="2:2" x14ac:dyDescent="0.2">
      <c r="B109" s="4">
        <f t="shared" si="1"/>
        <v>44954</v>
      </c>
    </row>
    <row r="110" spans="2:2" x14ac:dyDescent="0.2">
      <c r="B110" s="4">
        <f t="shared" si="1"/>
        <v>44968</v>
      </c>
    </row>
    <row r="111" spans="2:2" x14ac:dyDescent="0.2">
      <c r="B111" s="4">
        <f t="shared" si="1"/>
        <v>44982</v>
      </c>
    </row>
    <row r="112" spans="2:2" x14ac:dyDescent="0.2">
      <c r="B112" s="4">
        <f t="shared" si="1"/>
        <v>44996</v>
      </c>
    </row>
    <row r="113" spans="2:2" x14ac:dyDescent="0.2">
      <c r="B113" s="4">
        <f t="shared" si="1"/>
        <v>45010</v>
      </c>
    </row>
    <row r="114" spans="2:2" x14ac:dyDescent="0.2">
      <c r="B114" s="4">
        <f t="shared" si="1"/>
        <v>45024</v>
      </c>
    </row>
    <row r="115" spans="2:2" x14ac:dyDescent="0.2">
      <c r="B115" s="4">
        <f t="shared" si="1"/>
        <v>45038</v>
      </c>
    </row>
    <row r="116" spans="2:2" x14ac:dyDescent="0.2">
      <c r="B116" s="4">
        <f t="shared" si="1"/>
        <v>45052</v>
      </c>
    </row>
    <row r="117" spans="2:2" x14ac:dyDescent="0.2">
      <c r="B117" s="4">
        <f t="shared" si="1"/>
        <v>45066</v>
      </c>
    </row>
    <row r="118" spans="2:2" x14ac:dyDescent="0.2">
      <c r="B118" s="4">
        <f t="shared" si="1"/>
        <v>45080</v>
      </c>
    </row>
    <row r="119" spans="2:2" x14ac:dyDescent="0.2">
      <c r="B119" s="4">
        <f t="shared" si="1"/>
        <v>45094</v>
      </c>
    </row>
    <row r="120" spans="2:2" x14ac:dyDescent="0.2">
      <c r="B120" s="4">
        <f t="shared" si="1"/>
        <v>45108</v>
      </c>
    </row>
    <row r="121" spans="2:2" x14ac:dyDescent="0.2">
      <c r="B121" s="4">
        <f t="shared" si="1"/>
        <v>45122</v>
      </c>
    </row>
    <row r="122" spans="2:2" x14ac:dyDescent="0.2">
      <c r="B122" s="4">
        <f t="shared" si="1"/>
        <v>45136</v>
      </c>
    </row>
    <row r="123" spans="2:2" x14ac:dyDescent="0.2">
      <c r="B123" s="4">
        <f t="shared" si="1"/>
        <v>45150</v>
      </c>
    </row>
    <row r="124" spans="2:2" x14ac:dyDescent="0.2">
      <c r="B124" s="4">
        <f t="shared" si="1"/>
        <v>45164</v>
      </c>
    </row>
    <row r="125" spans="2:2" x14ac:dyDescent="0.2">
      <c r="B125" s="4">
        <f t="shared" si="1"/>
        <v>45178</v>
      </c>
    </row>
    <row r="126" spans="2:2" x14ac:dyDescent="0.2">
      <c r="B126" s="4">
        <f>B125+14</f>
        <v>45192</v>
      </c>
    </row>
    <row r="127" spans="2:2" x14ac:dyDescent="0.2">
      <c r="B127" s="12"/>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EC8AB788-656F-4E62-B95B-C334FCEFB94F}">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BiWeekly</vt:lpstr>
      <vt:lpstr>Sheet2</vt:lpstr>
      <vt:lpstr>_12_6_2008</vt:lpstr>
      <vt:lpstr>_30</vt:lpstr>
      <vt:lpstr>Time</vt:lpstr>
      <vt:lpstr>Times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HRIT;Caleb Morse</dc:creator>
  <cp:lastModifiedBy>Kevin Grant Stevenson</cp:lastModifiedBy>
  <cp:lastPrinted>2015-10-07T22:47:19Z</cp:lastPrinted>
  <dcterms:created xsi:type="dcterms:W3CDTF">2008-01-18T01:00:57Z</dcterms:created>
  <dcterms:modified xsi:type="dcterms:W3CDTF">2019-07-12T19:04:37Z</dcterms:modified>
</cp:coreProperties>
</file>